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2" documentId="11_796906967B9495B5EE36BFA84FEA5463F49AD927" xr6:coauthVersionLast="47" xr6:coauthVersionMax="47" xr10:uidLastSave="{3D24AFF2-489D-435B-8F73-B3DC3EED7AE9}"/>
  <bookViews>
    <workbookView xWindow="2040" yWindow="1125" windowWidth="23565" windowHeight="13980" xr2:uid="{00000000-000D-0000-FFFF-FFFF00000000}"/>
  </bookViews>
  <sheets>
    <sheet name="Stavba" sheetId="1" r:id="rId1"/>
    <sheet name="A15 15.1 " sheetId="2" r:id="rId2"/>
    <sheet name="A15 15.4a " sheetId="3" r:id="rId3"/>
    <sheet name="A15 15.4b " sheetId="4" r:id="rId4"/>
    <sheet name="A15 15.4c " sheetId="5" r:id="rId5"/>
    <sheet name="A15 15.5 " sheetId="6" r:id="rId6"/>
  </sheets>
  <definedNames>
    <definedName name="AAA" localSheetId="2">'A15 15.4a '!#REF!</definedName>
    <definedName name="AAA" localSheetId="3">'A15 15.4b '!#REF!</definedName>
    <definedName name="AAA" localSheetId="4">'A15 15.4c '!#REF!</definedName>
    <definedName name="AAA" localSheetId="5">'A15 15.5 '!#REF!</definedName>
    <definedName name="AAA">'A15 15.1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'A15 15.4a '!#REF!</definedName>
    <definedName name="Dodavka0" localSheetId="3">'A15 15.4b '!#REF!</definedName>
    <definedName name="Dodavka0" localSheetId="4">'A15 15.4c '!#REF!</definedName>
    <definedName name="Dodavka0" localSheetId="5">'A15 15.5 '!#REF!</definedName>
    <definedName name="Dodavka0">'A15 15.1 '!#REF!</definedName>
    <definedName name="dpsc" localSheetId="0">Stavba!$C$9</definedName>
    <definedName name="dpsc">#REF!</definedName>
    <definedName name="HSV">#REF!</definedName>
    <definedName name="HSV_" localSheetId="2">'A15 15.4a '!#REF!</definedName>
    <definedName name="HSV_" localSheetId="3">'A15 15.4b '!#REF!</definedName>
    <definedName name="HSV_" localSheetId="4">'A15 15.4c '!#REF!</definedName>
    <definedName name="HSV_" localSheetId="5">'A15 15.5 '!#REF!</definedName>
    <definedName name="HSV_">'A15 15.1 '!#REF!</definedName>
    <definedName name="HSV0" localSheetId="2">'A15 15.4a '!#REF!</definedName>
    <definedName name="HSV0" localSheetId="3">'A15 15.4b '!#REF!</definedName>
    <definedName name="HSV0" localSheetId="4">'A15 15.4c '!#REF!</definedName>
    <definedName name="HSV0" localSheetId="5">'A15 15.5 '!#REF!</definedName>
    <definedName name="HSV0">'A15 15.1 '!#REF!</definedName>
    <definedName name="HZS">#REF!</definedName>
    <definedName name="HZS0" localSheetId="2">'A15 15.4a '!#REF!</definedName>
    <definedName name="HZS0" localSheetId="3">'A15 15.4b '!#REF!</definedName>
    <definedName name="HZS0" localSheetId="4">'A15 15.4c '!#REF!</definedName>
    <definedName name="HZS0" localSheetId="5">'A15 15.5 '!#REF!</definedName>
    <definedName name="HZS0">'A15 15.1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'A15 15.4a '!#REF!</definedName>
    <definedName name="Mont_" localSheetId="3">'A15 15.4b '!#REF!</definedName>
    <definedName name="Mont_" localSheetId="4">'A15 15.4c '!#REF!</definedName>
    <definedName name="Mont_" localSheetId="5">'A15 15.5 '!#REF!</definedName>
    <definedName name="Mont_">'A15 15.1 '!#REF!</definedName>
    <definedName name="Montaz0" localSheetId="2">'A15 15.4a '!#REF!</definedName>
    <definedName name="Montaz0" localSheetId="3">'A15 15.4b '!#REF!</definedName>
    <definedName name="Montaz0" localSheetId="4">'A15 15.4c '!#REF!</definedName>
    <definedName name="Montaz0" localSheetId="5">'A15 15.5 '!#REF!</definedName>
    <definedName name="Montaz0">'A15 15.1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'A15 15.1 '!$1:$6</definedName>
    <definedName name="_xlnm.Print_Titles" localSheetId="2">'A15 15.4a '!$1:$6</definedName>
    <definedName name="_xlnm.Print_Titles" localSheetId="3">'A15 15.4b '!$1:$6</definedName>
    <definedName name="_xlnm.Print_Titles" localSheetId="4">'A15 15.4c '!$1:$6</definedName>
    <definedName name="_xlnm.Print_Titles" localSheetId="5">'A15 15.5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'A15 15.1 '!$A$1:$K$334</definedName>
    <definedName name="_xlnm.Print_Area" localSheetId="2">'A15 15.4a '!$A$1:$K$108</definedName>
    <definedName name="_xlnm.Print_Area" localSheetId="3">'A15 15.4b '!$A$1:$K$47</definedName>
    <definedName name="_xlnm.Print_Area" localSheetId="4">'A15 15.4c '!$A$1:$K$19</definedName>
    <definedName name="_xlnm.Print_Area" localSheetId="5">'A15 15.5 '!$A$1:$K$23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'A15 15.4a '!#REF!</definedName>
    <definedName name="PSV_" localSheetId="3">'A15 15.4b '!#REF!</definedName>
    <definedName name="PSV_" localSheetId="4">'A15 15.4c '!#REF!</definedName>
    <definedName name="PSV_" localSheetId="5">'A15 15.5 '!#REF!</definedName>
    <definedName name="PSV_">'A15 15.1 '!#REF!</definedName>
    <definedName name="PSV0" localSheetId="2">'A15 15.4a '!#REF!</definedName>
    <definedName name="PSV0" localSheetId="3">'A15 15.4b '!#REF!</definedName>
    <definedName name="PSV0" localSheetId="4">'A15 15.4c '!#REF!</definedName>
    <definedName name="PSV0" localSheetId="5">'A15 15.5 '!#REF!</definedName>
    <definedName name="PSV0">'A15 15.1 '!#REF!</definedName>
    <definedName name="SazbaDPH1">Stavba!$D$19</definedName>
    <definedName name="SazbaDPH2">Stavba!$D$21</definedName>
    <definedName name="SloupecCC" localSheetId="2">'A15 15.4a '!$G$6</definedName>
    <definedName name="SloupecCC" localSheetId="3">'A15 15.4b '!$G$6</definedName>
    <definedName name="SloupecCC" localSheetId="4">'A15 15.4c '!$G$6</definedName>
    <definedName name="SloupecCC" localSheetId="5">'A15 15.5 '!$G$6</definedName>
    <definedName name="SloupecCC">'A15 15.1 '!$G$6</definedName>
    <definedName name="SloupecCDH" localSheetId="2">'A15 15.4a '!$K$6</definedName>
    <definedName name="SloupecCDH" localSheetId="3">'A15 15.4b '!$K$6</definedName>
    <definedName name="SloupecCDH" localSheetId="4">'A15 15.4c '!$K$6</definedName>
    <definedName name="SloupecCDH" localSheetId="5">'A15 15.5 '!$K$6</definedName>
    <definedName name="SloupecCDH">'A15 15.1 '!$K$6</definedName>
    <definedName name="SloupecCisloPol" localSheetId="2">'A15 15.4a '!$B$6</definedName>
    <definedName name="SloupecCisloPol" localSheetId="3">'A15 15.4b '!$B$6</definedName>
    <definedName name="SloupecCisloPol" localSheetId="4">'A15 15.4c '!$B$6</definedName>
    <definedName name="SloupecCisloPol" localSheetId="5">'A15 15.5 '!$B$6</definedName>
    <definedName name="SloupecCisloPol">'A15 15.1 '!$B$6</definedName>
    <definedName name="SloupecCH" localSheetId="2">'A15 15.4a '!$I$6</definedName>
    <definedName name="SloupecCH" localSheetId="3">'A15 15.4b '!$I$6</definedName>
    <definedName name="SloupecCH" localSheetId="4">'A15 15.4c '!$I$6</definedName>
    <definedName name="SloupecCH" localSheetId="5">'A15 15.5 '!$I$6</definedName>
    <definedName name="SloupecCH">'A15 15.1 '!$I$6</definedName>
    <definedName name="SloupecJC" localSheetId="2">'A15 15.4a '!$F$6</definedName>
    <definedName name="SloupecJC" localSheetId="3">'A15 15.4b '!$F$6</definedName>
    <definedName name="SloupecJC" localSheetId="4">'A15 15.4c '!$F$6</definedName>
    <definedName name="SloupecJC" localSheetId="5">'A15 15.5 '!$F$6</definedName>
    <definedName name="SloupecJC">'A15 15.1 '!$F$6</definedName>
    <definedName name="SloupecJDH" localSheetId="2">'A15 15.4a '!$J$6</definedName>
    <definedName name="SloupecJDH" localSheetId="3">'A15 15.4b '!$J$6</definedName>
    <definedName name="SloupecJDH" localSheetId="4">'A15 15.4c '!$J$6</definedName>
    <definedName name="SloupecJDH" localSheetId="5">'A15 15.5 '!$J$6</definedName>
    <definedName name="SloupecJDH">'A15 15.1 '!$J$6</definedName>
    <definedName name="SloupecJDM" localSheetId="2">'A15 15.4a '!$J$6</definedName>
    <definedName name="SloupecJDM" localSheetId="3">'A15 15.4b '!$J$6</definedName>
    <definedName name="SloupecJDM" localSheetId="4">'A15 15.4c '!$J$6</definedName>
    <definedName name="SloupecJDM" localSheetId="5">'A15 15.5 '!$J$6</definedName>
    <definedName name="SloupecJDM">'A15 15.1 '!$J$6</definedName>
    <definedName name="SloupecJH" localSheetId="2">'A15 15.4a '!$H$6</definedName>
    <definedName name="SloupecJH" localSheetId="3">'A15 15.4b '!$H$6</definedName>
    <definedName name="SloupecJH" localSheetId="4">'A15 15.4c '!$H$6</definedName>
    <definedName name="SloupecJH" localSheetId="5">'A15 15.5 '!$H$6</definedName>
    <definedName name="SloupecJH">'A15 15.1 '!$H$6</definedName>
    <definedName name="SloupecMJ" localSheetId="2">'A15 15.4a '!$D$6</definedName>
    <definedName name="SloupecMJ" localSheetId="3">'A15 15.4b '!$D$6</definedName>
    <definedName name="SloupecMJ" localSheetId="4">'A15 15.4c '!$D$6</definedName>
    <definedName name="SloupecMJ" localSheetId="5">'A15 15.5 '!$D$6</definedName>
    <definedName name="SloupecMJ">'A15 15.1 '!$D$6</definedName>
    <definedName name="SloupecMnozstvi" localSheetId="2">'A15 15.4a '!$E$6</definedName>
    <definedName name="SloupecMnozstvi" localSheetId="3">'A15 15.4b '!$E$6</definedName>
    <definedName name="SloupecMnozstvi" localSheetId="4">'A15 15.4c '!$E$6</definedName>
    <definedName name="SloupecMnozstvi" localSheetId="5">'A15 15.5 '!$E$6</definedName>
    <definedName name="SloupecMnozstvi">'A15 15.1 '!$E$6</definedName>
    <definedName name="SloupecNazPol" localSheetId="2">'A15 15.4a '!$C$6</definedName>
    <definedName name="SloupecNazPol" localSheetId="3">'A15 15.4b '!$C$6</definedName>
    <definedName name="SloupecNazPol" localSheetId="4">'A15 15.4c '!$C$6</definedName>
    <definedName name="SloupecNazPol" localSheetId="5">'A15 15.5 '!$C$6</definedName>
    <definedName name="SloupecNazPol">'A15 15.1 '!$C$6</definedName>
    <definedName name="SloupecPC" localSheetId="2">'A15 15.4a '!$A$6</definedName>
    <definedName name="SloupecPC" localSheetId="3">'A15 15.4b '!$A$6</definedName>
    <definedName name="SloupecPC" localSheetId="4">'A15 15.4c '!$A$6</definedName>
    <definedName name="SloupecPC" localSheetId="5">'A15 15.5 '!$A$6</definedName>
    <definedName name="SloupecPC">'A15 15.1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'A15 15.1 '!#REF!</definedName>
    <definedName name="solver_opt" localSheetId="2" hidden="1">'A15 15.4a '!#REF!</definedName>
    <definedName name="solver_opt" localSheetId="3" hidden="1">'A15 15.4b '!#REF!</definedName>
    <definedName name="solver_opt" localSheetId="4" hidden="1">'A15 15.4c '!#REF!</definedName>
    <definedName name="solver_opt" localSheetId="5" hidden="1">'A15 15.5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'A15 15.4a '!#REF!</definedName>
    <definedName name="Typ" localSheetId="3">'A15 15.4b '!#REF!</definedName>
    <definedName name="Typ" localSheetId="4">'A15 15.4c '!#REF!</definedName>
    <definedName name="Typ" localSheetId="5">'A15 15.5 '!#REF!</definedName>
    <definedName name="Typ">'A15 15.1 '!#REF!</definedName>
    <definedName name="VRN" localSheetId="2">'A15 15.4a '!#REF!</definedName>
    <definedName name="VRN" localSheetId="3">'A15 15.4b '!#REF!</definedName>
    <definedName name="VRN" localSheetId="4">'A15 15.4c '!#REF!</definedName>
    <definedName name="VRN" localSheetId="5">'A15 15.5 '!#REF!</definedName>
    <definedName name="VRN">'A15 15.1 '!#REF!</definedName>
    <definedName name="VRNKc">#REF!</definedName>
    <definedName name="VRNNazev" localSheetId="2">'A15 15.4a '!#REF!</definedName>
    <definedName name="VRNNazev" localSheetId="3">'A15 15.4b '!#REF!</definedName>
    <definedName name="VRNNazev" localSheetId="4">'A15 15.4c '!#REF!</definedName>
    <definedName name="VRNNazev" localSheetId="5">'A15 15.5 '!#REF!</definedName>
    <definedName name="VRNNazev">'A15 15.1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K16" i="5" l="1"/>
  <c r="I16" i="5"/>
  <c r="G16" i="5"/>
  <c r="K15" i="5"/>
  <c r="I15" i="5"/>
  <c r="G15" i="5"/>
  <c r="K14" i="5"/>
  <c r="I14" i="5"/>
  <c r="G14" i="5"/>
  <c r="K11" i="5"/>
  <c r="I11" i="5"/>
  <c r="G11" i="5"/>
  <c r="K10" i="5"/>
  <c r="I10" i="5"/>
  <c r="G10" i="5"/>
  <c r="K9" i="5"/>
  <c r="I9" i="5"/>
  <c r="G9" i="5"/>
  <c r="K8" i="5"/>
  <c r="K12" i="5" s="1"/>
  <c r="X12" i="5" s="1"/>
  <c r="I8" i="5"/>
  <c r="I12" i="5" s="1"/>
  <c r="Y12" i="5" s="1"/>
  <c r="G8" i="5"/>
  <c r="K44" i="4"/>
  <c r="I44" i="4"/>
  <c r="G44" i="4"/>
  <c r="K43" i="4"/>
  <c r="I43" i="4"/>
  <c r="G43" i="4"/>
  <c r="K42" i="4"/>
  <c r="I42" i="4"/>
  <c r="G42" i="4"/>
  <c r="K41" i="4"/>
  <c r="I41" i="4"/>
  <c r="G41" i="4"/>
  <c r="K40" i="4"/>
  <c r="I40" i="4"/>
  <c r="G40" i="4"/>
  <c r="K39" i="4"/>
  <c r="K45" i="4" s="1"/>
  <c r="X45" i="4" s="1"/>
  <c r="I39" i="4"/>
  <c r="G39" i="4"/>
  <c r="K36" i="4"/>
  <c r="I36" i="4"/>
  <c r="G36" i="4"/>
  <c r="K35" i="4"/>
  <c r="I35" i="4"/>
  <c r="G35" i="4"/>
  <c r="K34" i="4"/>
  <c r="I34" i="4"/>
  <c r="G34" i="4"/>
  <c r="K31" i="4"/>
  <c r="I31" i="4"/>
  <c r="G31" i="4"/>
  <c r="K30" i="4"/>
  <c r="I30" i="4"/>
  <c r="G30" i="4"/>
  <c r="K29" i="4"/>
  <c r="I29" i="4"/>
  <c r="G29" i="4"/>
  <c r="K28" i="4"/>
  <c r="I28" i="4"/>
  <c r="G28" i="4"/>
  <c r="K27" i="4"/>
  <c r="I27" i="4"/>
  <c r="G27" i="4"/>
  <c r="K24" i="4"/>
  <c r="I24" i="4"/>
  <c r="G24" i="4"/>
  <c r="K23" i="4"/>
  <c r="I23" i="4"/>
  <c r="G23" i="4"/>
  <c r="K22" i="4"/>
  <c r="I22" i="4"/>
  <c r="G22" i="4"/>
  <c r="K21" i="4"/>
  <c r="I21" i="4"/>
  <c r="G21" i="4"/>
  <c r="K20" i="4"/>
  <c r="I20" i="4"/>
  <c r="G20" i="4"/>
  <c r="K19" i="4"/>
  <c r="I19" i="4"/>
  <c r="G19" i="4"/>
  <c r="K16" i="4"/>
  <c r="I16" i="4"/>
  <c r="G16" i="4"/>
  <c r="K15" i="4"/>
  <c r="I15" i="4"/>
  <c r="G15" i="4"/>
  <c r="K14" i="4"/>
  <c r="I14" i="4"/>
  <c r="G14" i="4"/>
  <c r="K13" i="4"/>
  <c r="I13" i="4"/>
  <c r="G13" i="4"/>
  <c r="K10" i="4"/>
  <c r="I10" i="4"/>
  <c r="G10" i="4"/>
  <c r="K9" i="4"/>
  <c r="I9" i="4"/>
  <c r="G9" i="4"/>
  <c r="K8" i="4"/>
  <c r="I8" i="4"/>
  <c r="G8" i="4"/>
  <c r="G11" i="4" s="1"/>
  <c r="Z11" i="4" s="1"/>
  <c r="K104" i="3"/>
  <c r="I104" i="3"/>
  <c r="G104" i="3"/>
  <c r="K103" i="3"/>
  <c r="I103" i="3"/>
  <c r="G103" i="3"/>
  <c r="K101" i="3"/>
  <c r="K105" i="3" s="1"/>
  <c r="X105" i="3" s="1"/>
  <c r="I101" i="3"/>
  <c r="I105" i="3" s="1"/>
  <c r="Y105" i="3" s="1"/>
  <c r="G101" i="3"/>
  <c r="K97" i="3"/>
  <c r="K99" i="3" s="1"/>
  <c r="X99" i="3" s="1"/>
  <c r="I97" i="3"/>
  <c r="I99" i="3" s="1"/>
  <c r="Y99" i="3" s="1"/>
  <c r="G97" i="3"/>
  <c r="G99" i="3" s="1"/>
  <c r="Z99" i="3" s="1"/>
  <c r="K94" i="3"/>
  <c r="I94" i="3"/>
  <c r="G94" i="3"/>
  <c r="K93" i="3"/>
  <c r="I93" i="3"/>
  <c r="G93" i="3"/>
  <c r="K92" i="3"/>
  <c r="I92" i="3"/>
  <c r="G92" i="3"/>
  <c r="K91" i="3"/>
  <c r="I91" i="3"/>
  <c r="G91" i="3"/>
  <c r="K89" i="3"/>
  <c r="I89" i="3"/>
  <c r="G89" i="3"/>
  <c r="K88" i="3"/>
  <c r="I88" i="3"/>
  <c r="G88" i="3"/>
  <c r="K86" i="3"/>
  <c r="I86" i="3"/>
  <c r="G86" i="3"/>
  <c r="K85" i="3"/>
  <c r="I85" i="3"/>
  <c r="G85" i="3"/>
  <c r="K84" i="3"/>
  <c r="I84" i="3"/>
  <c r="G84" i="3"/>
  <c r="K83" i="3"/>
  <c r="I83" i="3"/>
  <c r="G83" i="3"/>
  <c r="K82" i="3"/>
  <c r="K95" i="3" s="1"/>
  <c r="X95" i="3" s="1"/>
  <c r="I82" i="3"/>
  <c r="I95" i="3" s="1"/>
  <c r="Y95" i="3" s="1"/>
  <c r="G82" i="3"/>
  <c r="K79" i="3"/>
  <c r="I79" i="3"/>
  <c r="G79" i="3"/>
  <c r="K78" i="3"/>
  <c r="I78" i="3"/>
  <c r="G78" i="3"/>
  <c r="K76" i="3"/>
  <c r="I76" i="3"/>
  <c r="G76" i="3"/>
  <c r="K75" i="3"/>
  <c r="I75" i="3"/>
  <c r="G75" i="3"/>
  <c r="K74" i="3"/>
  <c r="I74" i="3"/>
  <c r="G74" i="3"/>
  <c r="K73" i="3"/>
  <c r="I73" i="3"/>
  <c r="G73" i="3"/>
  <c r="K72" i="3"/>
  <c r="I72" i="3"/>
  <c r="G72" i="3"/>
  <c r="K71" i="3"/>
  <c r="I71" i="3"/>
  <c r="G71" i="3"/>
  <c r="K69" i="3"/>
  <c r="I69" i="3"/>
  <c r="G69" i="3"/>
  <c r="K67" i="3"/>
  <c r="I67" i="3"/>
  <c r="G67" i="3"/>
  <c r="K66" i="3"/>
  <c r="I66" i="3"/>
  <c r="G66" i="3"/>
  <c r="K65" i="3"/>
  <c r="I65" i="3"/>
  <c r="G65" i="3"/>
  <c r="K63" i="3"/>
  <c r="I63" i="3"/>
  <c r="G63" i="3"/>
  <c r="K61" i="3"/>
  <c r="I61" i="3"/>
  <c r="G61" i="3"/>
  <c r="K59" i="3"/>
  <c r="I59" i="3"/>
  <c r="G59" i="3"/>
  <c r="K57" i="3"/>
  <c r="I57" i="3"/>
  <c r="I80" i="3" s="1"/>
  <c r="Y80" i="3" s="1"/>
  <c r="G57" i="3"/>
  <c r="K54" i="3"/>
  <c r="I54" i="3"/>
  <c r="G54" i="3"/>
  <c r="K53" i="3"/>
  <c r="I53" i="3"/>
  <c r="G53" i="3"/>
  <c r="K52" i="3"/>
  <c r="I52" i="3"/>
  <c r="G52" i="3"/>
  <c r="K51" i="3"/>
  <c r="I51" i="3"/>
  <c r="G51" i="3"/>
  <c r="K50" i="3"/>
  <c r="I50" i="3"/>
  <c r="G50" i="3"/>
  <c r="K49" i="3"/>
  <c r="I49" i="3"/>
  <c r="G49" i="3"/>
  <c r="K48" i="3"/>
  <c r="I48" i="3"/>
  <c r="G48" i="3"/>
  <c r="K47" i="3"/>
  <c r="I47" i="3"/>
  <c r="G47" i="3"/>
  <c r="K46" i="3"/>
  <c r="I46" i="3"/>
  <c r="G46" i="3"/>
  <c r="K45" i="3"/>
  <c r="I45" i="3"/>
  <c r="G45" i="3"/>
  <c r="K44" i="3"/>
  <c r="I44" i="3"/>
  <c r="G44" i="3"/>
  <c r="K43" i="3"/>
  <c r="I43" i="3"/>
  <c r="G43" i="3"/>
  <c r="K42" i="3"/>
  <c r="I42" i="3"/>
  <c r="G42" i="3"/>
  <c r="K41" i="3"/>
  <c r="I41" i="3"/>
  <c r="G41" i="3"/>
  <c r="K39" i="3"/>
  <c r="I39" i="3"/>
  <c r="G39" i="3"/>
  <c r="K37" i="3"/>
  <c r="I37" i="3"/>
  <c r="G37" i="3"/>
  <c r="K35" i="3"/>
  <c r="I35" i="3"/>
  <c r="G35" i="3"/>
  <c r="K33" i="3"/>
  <c r="I33" i="3"/>
  <c r="G33" i="3"/>
  <c r="K32" i="3"/>
  <c r="I32" i="3"/>
  <c r="G32" i="3"/>
  <c r="K31" i="3"/>
  <c r="I31" i="3"/>
  <c r="G31" i="3"/>
  <c r="K30" i="3"/>
  <c r="I30" i="3"/>
  <c r="G30" i="3"/>
  <c r="K27" i="3"/>
  <c r="I27" i="3"/>
  <c r="G27" i="3"/>
  <c r="K25" i="3"/>
  <c r="I25" i="3"/>
  <c r="G25" i="3"/>
  <c r="K24" i="3"/>
  <c r="I24" i="3"/>
  <c r="G24" i="3"/>
  <c r="K23" i="3"/>
  <c r="I23" i="3"/>
  <c r="G23" i="3"/>
  <c r="K22" i="3"/>
  <c r="I22" i="3"/>
  <c r="G22" i="3"/>
  <c r="K20" i="3"/>
  <c r="I20" i="3"/>
  <c r="G20" i="3"/>
  <c r="K18" i="3"/>
  <c r="I18" i="3"/>
  <c r="G18" i="3"/>
  <c r="K16" i="3"/>
  <c r="I16" i="3"/>
  <c r="G16" i="3"/>
  <c r="K14" i="3"/>
  <c r="I14" i="3"/>
  <c r="G14" i="3"/>
  <c r="K12" i="3"/>
  <c r="I12" i="3"/>
  <c r="G12" i="3"/>
  <c r="K10" i="3"/>
  <c r="I10" i="3"/>
  <c r="G10" i="3"/>
  <c r="K8" i="3"/>
  <c r="I8" i="3"/>
  <c r="G8" i="3"/>
  <c r="K331" i="2"/>
  <c r="I331" i="2"/>
  <c r="G331" i="2"/>
  <c r="K330" i="2"/>
  <c r="I330" i="2"/>
  <c r="G330" i="2"/>
  <c r="K329" i="2"/>
  <c r="I329" i="2"/>
  <c r="G329" i="2"/>
  <c r="K328" i="2"/>
  <c r="I328" i="2"/>
  <c r="G328" i="2"/>
  <c r="K327" i="2"/>
  <c r="I327" i="2"/>
  <c r="G327" i="2"/>
  <c r="K326" i="2"/>
  <c r="I326" i="2"/>
  <c r="G326" i="2"/>
  <c r="K325" i="2"/>
  <c r="I325" i="2"/>
  <c r="G325" i="2"/>
  <c r="K324" i="2"/>
  <c r="I324" i="2"/>
  <c r="G324" i="2"/>
  <c r="G332" i="2" s="1"/>
  <c r="Z332" i="2" s="1"/>
  <c r="BD321" i="2"/>
  <c r="BD320" i="2"/>
  <c r="BD319" i="2"/>
  <c r="BD318" i="2"/>
  <c r="K317" i="2"/>
  <c r="I317" i="2"/>
  <c r="G317" i="2"/>
  <c r="BD316" i="2"/>
  <c r="BD315" i="2"/>
  <c r="BD314" i="2"/>
  <c r="BD313" i="2"/>
  <c r="K312" i="2"/>
  <c r="I312" i="2"/>
  <c r="G312" i="2"/>
  <c r="BD311" i="2"/>
  <c r="BD310" i="2"/>
  <c r="BD309" i="2"/>
  <c r="BD308" i="2"/>
  <c r="K307" i="2"/>
  <c r="I307" i="2"/>
  <c r="G307" i="2"/>
  <c r="BD306" i="2"/>
  <c r="BD305" i="2"/>
  <c r="BD304" i="2"/>
  <c r="BD303" i="2"/>
  <c r="K302" i="2"/>
  <c r="K322" i="2" s="1"/>
  <c r="X322" i="2" s="1"/>
  <c r="I302" i="2"/>
  <c r="G302" i="2"/>
  <c r="K299" i="2"/>
  <c r="I299" i="2"/>
  <c r="G299" i="2"/>
  <c r="BD298" i="2"/>
  <c r="BD297" i="2"/>
  <c r="BD296" i="2"/>
  <c r="BD295" i="2"/>
  <c r="BD294" i="2"/>
  <c r="BD293" i="2"/>
  <c r="BD292" i="2"/>
  <c r="BD291" i="2"/>
  <c r="BD290" i="2"/>
  <c r="BD289" i="2"/>
  <c r="BD288" i="2"/>
  <c r="BD287" i="2"/>
  <c r="K286" i="2"/>
  <c r="K300" i="2" s="1"/>
  <c r="X300" i="2" s="1"/>
  <c r="I286" i="2"/>
  <c r="G286" i="2"/>
  <c r="BD283" i="2"/>
  <c r="BD282" i="2"/>
  <c r="BD281" i="2"/>
  <c r="BD280" i="2"/>
  <c r="BD279" i="2"/>
  <c r="BD278" i="2"/>
  <c r="K277" i="2"/>
  <c r="I277" i="2"/>
  <c r="G277" i="2"/>
  <c r="BD276" i="2"/>
  <c r="BD275" i="2"/>
  <c r="BD274" i="2"/>
  <c r="BD273" i="2"/>
  <c r="K272" i="2"/>
  <c r="I272" i="2"/>
  <c r="G272" i="2"/>
  <c r="K271" i="2"/>
  <c r="I271" i="2"/>
  <c r="G271" i="2"/>
  <c r="K268" i="2"/>
  <c r="I268" i="2"/>
  <c r="G268" i="2"/>
  <c r="BD267" i="2"/>
  <c r="K266" i="2"/>
  <c r="I266" i="2"/>
  <c r="G266" i="2"/>
  <c r="BD265" i="2"/>
  <c r="K264" i="2"/>
  <c r="I264" i="2"/>
  <c r="G264" i="2"/>
  <c r="BD263" i="2"/>
  <c r="K262" i="2"/>
  <c r="I262" i="2"/>
  <c r="G262" i="2"/>
  <c r="BD261" i="2"/>
  <c r="BD260" i="2"/>
  <c r="BD259" i="2"/>
  <c r="BD258" i="2"/>
  <c r="BD257" i="2"/>
  <c r="BD256" i="2"/>
  <c r="BD255" i="2"/>
  <c r="BD254" i="2"/>
  <c r="BD253" i="2"/>
  <c r="BD252" i="2"/>
  <c r="BD251" i="2"/>
  <c r="BD250" i="2"/>
  <c r="K249" i="2"/>
  <c r="I249" i="2"/>
  <c r="G249" i="2"/>
  <c r="BD248" i="2"/>
  <c r="BD247" i="2"/>
  <c r="BD246" i="2"/>
  <c r="BD245" i="2"/>
  <c r="K244" i="2"/>
  <c r="I244" i="2"/>
  <c r="G244" i="2"/>
  <c r="BD241" i="2"/>
  <c r="BD240" i="2"/>
  <c r="BD239" i="2"/>
  <c r="BD238" i="2"/>
  <c r="K237" i="2"/>
  <c r="K242" i="2" s="1"/>
  <c r="X242" i="2" s="1"/>
  <c r="I237" i="2"/>
  <c r="I242" i="2" s="1"/>
  <c r="Y242" i="2" s="1"/>
  <c r="G237" i="2"/>
  <c r="G242" i="2" s="1"/>
  <c r="Z242" i="2" s="1"/>
  <c r="K234" i="2"/>
  <c r="I234" i="2"/>
  <c r="G234" i="2"/>
  <c r="BD233" i="2"/>
  <c r="K232" i="2"/>
  <c r="I232" i="2"/>
  <c r="G232" i="2"/>
  <c r="BD231" i="2"/>
  <c r="BD230" i="2"/>
  <c r="BD229" i="2"/>
  <c r="BD228" i="2"/>
  <c r="K227" i="2"/>
  <c r="I227" i="2"/>
  <c r="G227" i="2"/>
  <c r="BD226" i="2"/>
  <c r="BD225" i="2"/>
  <c r="BD224" i="2"/>
  <c r="BD223" i="2"/>
  <c r="K222" i="2"/>
  <c r="K235" i="2" s="1"/>
  <c r="X235" i="2" s="1"/>
  <c r="I222" i="2"/>
  <c r="G222" i="2"/>
  <c r="BD219" i="2"/>
  <c r="BD218" i="2"/>
  <c r="BD217" i="2"/>
  <c r="BD216" i="2"/>
  <c r="K215" i="2"/>
  <c r="K220" i="2" s="1"/>
  <c r="X220" i="2" s="1"/>
  <c r="I215" i="2"/>
  <c r="I220" i="2" s="1"/>
  <c r="Y220" i="2" s="1"/>
  <c r="G215" i="2"/>
  <c r="G220" i="2" s="1"/>
  <c r="Z220" i="2" s="1"/>
  <c r="BD212" i="2"/>
  <c r="BD211" i="2"/>
  <c r="BD210" i="2"/>
  <c r="BD209" i="2"/>
  <c r="K208" i="2"/>
  <c r="K213" i="2" s="1"/>
  <c r="X213" i="2" s="1"/>
  <c r="I208" i="2"/>
  <c r="I213" i="2" s="1"/>
  <c r="Y213" i="2" s="1"/>
  <c r="G208" i="2"/>
  <c r="G213" i="2" s="1"/>
  <c r="Z213" i="2" s="1"/>
  <c r="K205" i="2"/>
  <c r="I205" i="2"/>
  <c r="G205" i="2"/>
  <c r="BD204" i="2"/>
  <c r="K203" i="2"/>
  <c r="I203" i="2"/>
  <c r="G203" i="2"/>
  <c r="BD202" i="2"/>
  <c r="BD201" i="2"/>
  <c r="BD200" i="2"/>
  <c r="BD199" i="2"/>
  <c r="K198" i="2"/>
  <c r="I198" i="2"/>
  <c r="G198" i="2"/>
  <c r="G206" i="2" s="1"/>
  <c r="Z206" i="2" s="1"/>
  <c r="K195" i="2"/>
  <c r="I195" i="2"/>
  <c r="G195" i="2"/>
  <c r="BD194" i="2"/>
  <c r="BD193" i="2"/>
  <c r="BD192" i="2"/>
  <c r="BD191" i="2"/>
  <c r="BD190" i="2"/>
  <c r="BD189" i="2"/>
  <c r="BD188" i="2"/>
  <c r="BD187" i="2"/>
  <c r="K185" i="2"/>
  <c r="I185" i="2"/>
  <c r="G185" i="2"/>
  <c r="BD184" i="2"/>
  <c r="BD183" i="2"/>
  <c r="BD182" i="2"/>
  <c r="BD181" i="2"/>
  <c r="K180" i="2"/>
  <c r="I180" i="2"/>
  <c r="I196" i="2" s="1"/>
  <c r="Y196" i="2" s="1"/>
  <c r="G180" i="2"/>
  <c r="G178" i="2"/>
  <c r="Z178" i="2" s="1"/>
  <c r="K177" i="2"/>
  <c r="K178" i="2" s="1"/>
  <c r="X178" i="2" s="1"/>
  <c r="I177" i="2"/>
  <c r="I178" i="2" s="1"/>
  <c r="Y178" i="2" s="1"/>
  <c r="G177" i="2"/>
  <c r="BD174" i="2"/>
  <c r="BD173" i="2"/>
  <c r="BD172" i="2"/>
  <c r="BD171" i="2"/>
  <c r="K170" i="2"/>
  <c r="I170" i="2"/>
  <c r="G170" i="2"/>
  <c r="BD169" i="2"/>
  <c r="BD168" i="2"/>
  <c r="BD167" i="2"/>
  <c r="BD166" i="2"/>
  <c r="K165" i="2"/>
  <c r="I165" i="2"/>
  <c r="I175" i="2" s="1"/>
  <c r="Y175" i="2" s="1"/>
  <c r="G165" i="2"/>
  <c r="BD162" i="2"/>
  <c r="BD161" i="2"/>
  <c r="BD160" i="2"/>
  <c r="BD159" i="2"/>
  <c r="K158" i="2"/>
  <c r="I158" i="2"/>
  <c r="G158" i="2"/>
  <c r="BD157" i="2"/>
  <c r="BD156" i="2"/>
  <c r="BD155" i="2"/>
  <c r="BD154" i="2"/>
  <c r="K153" i="2"/>
  <c r="I153" i="2"/>
  <c r="G153" i="2"/>
  <c r="BD152" i="2"/>
  <c r="BD151" i="2"/>
  <c r="BD150" i="2"/>
  <c r="BD149" i="2"/>
  <c r="K148" i="2"/>
  <c r="I148" i="2"/>
  <c r="G148" i="2"/>
  <c r="BD147" i="2"/>
  <c r="BD146" i="2"/>
  <c r="BD145" i="2"/>
  <c r="BD144" i="2"/>
  <c r="K143" i="2"/>
  <c r="I143" i="2"/>
  <c r="G143" i="2"/>
  <c r="BD142" i="2"/>
  <c r="BD141" i="2"/>
  <c r="BD140" i="2"/>
  <c r="BD139" i="2"/>
  <c r="K138" i="2"/>
  <c r="I138" i="2"/>
  <c r="G138" i="2"/>
  <c r="BD137" i="2"/>
  <c r="BD136" i="2"/>
  <c r="BD135" i="2"/>
  <c r="BD134" i="2"/>
  <c r="K133" i="2"/>
  <c r="I133" i="2"/>
  <c r="G133" i="2"/>
  <c r="BD132" i="2"/>
  <c r="BD131" i="2"/>
  <c r="BD130" i="2"/>
  <c r="BD129" i="2"/>
  <c r="BD128" i="2"/>
  <c r="BD127" i="2"/>
  <c r="BD126" i="2"/>
  <c r="BD125" i="2"/>
  <c r="K124" i="2"/>
  <c r="K163" i="2" s="1"/>
  <c r="X163" i="2" s="1"/>
  <c r="I124" i="2"/>
  <c r="G124" i="2"/>
  <c r="BD121" i="2"/>
  <c r="BD120" i="2"/>
  <c r="BD119" i="2"/>
  <c r="BD118" i="2"/>
  <c r="BD117" i="2"/>
  <c r="BD116" i="2"/>
  <c r="BD115" i="2"/>
  <c r="BD114" i="2"/>
  <c r="K113" i="2"/>
  <c r="K122" i="2" s="1"/>
  <c r="X122" i="2" s="1"/>
  <c r="I113" i="2"/>
  <c r="I122" i="2" s="1"/>
  <c r="Y122" i="2" s="1"/>
  <c r="G113" i="2"/>
  <c r="G122" i="2" s="1"/>
  <c r="Z122" i="2" s="1"/>
  <c r="BD110" i="2"/>
  <c r="BD109" i="2"/>
  <c r="BD108" i="2"/>
  <c r="BD107" i="2"/>
  <c r="K106" i="2"/>
  <c r="I106" i="2"/>
  <c r="G106" i="2"/>
  <c r="BD105" i="2"/>
  <c r="BD104" i="2"/>
  <c r="BD103" i="2"/>
  <c r="BD102" i="2"/>
  <c r="K101" i="2"/>
  <c r="I101" i="2"/>
  <c r="I111" i="2" s="1"/>
  <c r="Y111" i="2" s="1"/>
  <c r="G101" i="2"/>
  <c r="BD98" i="2"/>
  <c r="BD97" i="2"/>
  <c r="BD96" i="2"/>
  <c r="BD95" i="2"/>
  <c r="K94" i="2"/>
  <c r="I94" i="2"/>
  <c r="G94" i="2"/>
  <c r="BD93" i="2"/>
  <c r="BD92" i="2"/>
  <c r="BD91" i="2"/>
  <c r="BD90" i="2"/>
  <c r="K89" i="2"/>
  <c r="I89" i="2"/>
  <c r="G89" i="2"/>
  <c r="BD88" i="2"/>
  <c r="BD87" i="2"/>
  <c r="BD86" i="2"/>
  <c r="BD85" i="2"/>
  <c r="K84" i="2"/>
  <c r="K99" i="2" s="1"/>
  <c r="X99" i="2" s="1"/>
  <c r="I84" i="2"/>
  <c r="I99" i="2" s="1"/>
  <c r="Y99" i="2" s="1"/>
  <c r="G84" i="2"/>
  <c r="BD81" i="2"/>
  <c r="BD80" i="2"/>
  <c r="BD79" i="2"/>
  <c r="BD78" i="2"/>
  <c r="K77" i="2"/>
  <c r="I77" i="2"/>
  <c r="G77" i="2"/>
  <c r="BD76" i="2"/>
  <c r="BD75" i="2"/>
  <c r="BD74" i="2"/>
  <c r="BD73" i="2"/>
  <c r="K72" i="2"/>
  <c r="I72" i="2"/>
  <c r="G72" i="2"/>
  <c r="BD71" i="2"/>
  <c r="BD70" i="2"/>
  <c r="BD69" i="2"/>
  <c r="BD68" i="2"/>
  <c r="K67" i="2"/>
  <c r="I67" i="2"/>
  <c r="G67" i="2"/>
  <c r="BD66" i="2"/>
  <c r="BD65" i="2"/>
  <c r="BD64" i="2"/>
  <c r="BD63" i="2"/>
  <c r="BD62" i="2"/>
  <c r="BD61" i="2"/>
  <c r="K60" i="2"/>
  <c r="I60" i="2"/>
  <c r="G60" i="2"/>
  <c r="BD59" i="2"/>
  <c r="BD58" i="2"/>
  <c r="BD57" i="2"/>
  <c r="BD56" i="2"/>
  <c r="BD55" i="2"/>
  <c r="BD54" i="2"/>
  <c r="BD53" i="2"/>
  <c r="BD52" i="2"/>
  <c r="K51" i="2"/>
  <c r="I51" i="2"/>
  <c r="G51" i="2"/>
  <c r="BD50" i="2"/>
  <c r="BD49" i="2"/>
  <c r="BD48" i="2"/>
  <c r="BD47" i="2"/>
  <c r="BD46" i="2"/>
  <c r="BD45" i="2"/>
  <c r="BD44" i="2"/>
  <c r="BD43" i="2"/>
  <c r="K42" i="2"/>
  <c r="I42" i="2"/>
  <c r="G42" i="2"/>
  <c r="BD41" i="2"/>
  <c r="BD40" i="2"/>
  <c r="BD39" i="2"/>
  <c r="BD38" i="2"/>
  <c r="BD37" i="2"/>
  <c r="BD36" i="2"/>
  <c r="BD35" i="2"/>
  <c r="BD34" i="2"/>
  <c r="K33" i="2"/>
  <c r="I33" i="2"/>
  <c r="G33" i="2"/>
  <c r="BD30" i="2"/>
  <c r="BD29" i="2"/>
  <c r="BD28" i="2"/>
  <c r="BD27" i="2"/>
  <c r="BD26" i="2"/>
  <c r="BD25" i="2"/>
  <c r="BD24" i="2"/>
  <c r="BD23" i="2"/>
  <c r="K22" i="2"/>
  <c r="I22" i="2"/>
  <c r="G22" i="2"/>
  <c r="BD21" i="2"/>
  <c r="BD20" i="2"/>
  <c r="BD19" i="2"/>
  <c r="BD18" i="2"/>
  <c r="K17" i="2"/>
  <c r="I17" i="2"/>
  <c r="G17" i="2"/>
  <c r="BD16" i="2"/>
  <c r="BD15" i="2"/>
  <c r="BD14" i="2"/>
  <c r="BD13" i="2"/>
  <c r="BD12" i="2"/>
  <c r="BD11" i="2"/>
  <c r="BD10" i="2"/>
  <c r="BD9" i="2"/>
  <c r="K8" i="2"/>
  <c r="K31" i="2" s="1"/>
  <c r="X31" i="2" s="1"/>
  <c r="I8" i="2"/>
  <c r="I31" i="2" s="1"/>
  <c r="Y31" i="2" s="1"/>
  <c r="G8" i="2"/>
  <c r="K32" i="4" l="1"/>
  <c r="X32" i="4" s="1"/>
  <c r="I269" i="2"/>
  <c r="Y269" i="2" s="1"/>
  <c r="I332" i="2"/>
  <c r="Y332" i="2" s="1"/>
  <c r="I28" i="3"/>
  <c r="Y28" i="3" s="1"/>
  <c r="I55" i="3"/>
  <c r="Y55" i="3" s="1"/>
  <c r="I11" i="4"/>
  <c r="Y11" i="4" s="1"/>
  <c r="K17" i="5"/>
  <c r="X17" i="5" s="1"/>
  <c r="K18" i="5" s="1"/>
  <c r="I82" i="2"/>
  <c r="Y82" i="2" s="1"/>
  <c r="I333" i="2" s="1"/>
  <c r="G235" i="2"/>
  <c r="Z235" i="2" s="1"/>
  <c r="K269" i="2"/>
  <c r="X269" i="2" s="1"/>
  <c r="I284" i="2"/>
  <c r="Y284" i="2" s="1"/>
  <c r="G300" i="2"/>
  <c r="Z300" i="2" s="1"/>
  <c r="G322" i="2"/>
  <c r="Z322" i="2" s="1"/>
  <c r="K332" i="2"/>
  <c r="X332" i="2" s="1"/>
  <c r="K37" i="4"/>
  <c r="X37" i="4" s="1"/>
  <c r="I17" i="5"/>
  <c r="Y17" i="5" s="1"/>
  <c r="I18" i="5" s="1"/>
  <c r="K206" i="2"/>
  <c r="X206" i="2" s="1"/>
  <c r="K82" i="2"/>
  <c r="X82" i="2" s="1"/>
  <c r="K333" i="2" s="1"/>
  <c r="K111" i="2"/>
  <c r="X111" i="2" s="1"/>
  <c r="I163" i="2"/>
  <c r="Y163" i="2" s="1"/>
  <c r="K175" i="2"/>
  <c r="X175" i="2" s="1"/>
  <c r="K196" i="2"/>
  <c r="X196" i="2" s="1"/>
  <c r="I235" i="2"/>
  <c r="Y235" i="2" s="1"/>
  <c r="K284" i="2"/>
  <c r="X284" i="2" s="1"/>
  <c r="I300" i="2"/>
  <c r="Y300" i="2" s="1"/>
  <c r="I322" i="2"/>
  <c r="Y322" i="2" s="1"/>
  <c r="G17" i="4"/>
  <c r="Z17" i="4" s="1"/>
  <c r="G25" i="4"/>
  <c r="Z25" i="4" s="1"/>
  <c r="G12" i="5"/>
  <c r="Z12" i="5" s="1"/>
  <c r="G17" i="5"/>
  <c r="Z17" i="5" s="1"/>
  <c r="G28" i="3"/>
  <c r="Z28" i="3" s="1"/>
  <c r="G55" i="3"/>
  <c r="Z55" i="3" s="1"/>
  <c r="G105" i="3"/>
  <c r="Z105" i="3" s="1"/>
  <c r="G82" i="2"/>
  <c r="Z82" i="2" s="1"/>
  <c r="G163" i="2"/>
  <c r="Z163" i="2" s="1"/>
  <c r="G269" i="2"/>
  <c r="Z269" i="2" s="1"/>
  <c r="K11" i="4"/>
  <c r="X11" i="4" s="1"/>
  <c r="I17" i="4"/>
  <c r="Y17" i="4" s="1"/>
  <c r="I25" i="4"/>
  <c r="Y25" i="4" s="1"/>
  <c r="G37" i="4"/>
  <c r="Z37" i="4" s="1"/>
  <c r="K17" i="4"/>
  <c r="X17" i="4" s="1"/>
  <c r="K25" i="4"/>
  <c r="X25" i="4" s="1"/>
  <c r="G32" i="4"/>
  <c r="Z32" i="4" s="1"/>
  <c r="I37" i="4"/>
  <c r="Y37" i="4" s="1"/>
  <c r="G45" i="4"/>
  <c r="Z45" i="4" s="1"/>
  <c r="I32" i="4"/>
  <c r="Y32" i="4" s="1"/>
  <c r="I45" i="4"/>
  <c r="Y45" i="4" s="1"/>
  <c r="K46" i="4"/>
  <c r="K80" i="3"/>
  <c r="X80" i="3" s="1"/>
  <c r="K28" i="3"/>
  <c r="X28" i="3" s="1"/>
  <c r="K55" i="3"/>
  <c r="X55" i="3" s="1"/>
  <c r="G80" i="3"/>
  <c r="Z80" i="3" s="1"/>
  <c r="G95" i="3"/>
  <c r="Z95" i="3" s="1"/>
  <c r="I106" i="3"/>
  <c r="G31" i="2"/>
  <c r="Z31" i="2" s="1"/>
  <c r="G99" i="2"/>
  <c r="Z99" i="2" s="1"/>
  <c r="G196" i="2"/>
  <c r="Z196" i="2" s="1"/>
  <c r="G111" i="2"/>
  <c r="Z111" i="2" s="1"/>
  <c r="G175" i="2"/>
  <c r="Z175" i="2" s="1"/>
  <c r="I206" i="2"/>
  <c r="Y206" i="2" s="1"/>
  <c r="G284" i="2"/>
  <c r="Z284" i="2" s="1"/>
  <c r="C35" i="1"/>
  <c r="C34" i="1"/>
  <c r="C33" i="1"/>
  <c r="C32" i="1"/>
  <c r="C31" i="1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G18" i="5" l="1"/>
  <c r="I46" i="4"/>
  <c r="G46" i="4"/>
  <c r="G106" i="3"/>
  <c r="H32" i="1" s="1"/>
  <c r="I32" i="1" s="1"/>
  <c r="F32" i="1" s="1"/>
  <c r="K106" i="3"/>
  <c r="G333" i="2"/>
  <c r="H31" i="1" s="1"/>
  <c r="K20" i="6"/>
  <c r="X20" i="6" s="1"/>
  <c r="K21" i="6" s="1"/>
  <c r="G20" i="6"/>
  <c r="Z20" i="6" s="1"/>
  <c r="G21" i="6" s="1"/>
  <c r="H35" i="1" s="1"/>
  <c r="I35" i="1" s="1"/>
  <c r="F35" i="1" s="1"/>
  <c r="H20" i="1"/>
  <c r="I20" i="6"/>
  <c r="Y20" i="6" s="1"/>
  <c r="I21" i="6" s="1"/>
  <c r="H34" i="1"/>
  <c r="I34" i="1" s="1"/>
  <c r="F34" i="1" s="1"/>
  <c r="H33" i="1" l="1"/>
  <c r="I33" i="1" s="1"/>
  <c r="F33" i="1" s="1"/>
  <c r="I31" i="1"/>
  <c r="H36" i="1" l="1"/>
  <c r="F31" i="1"/>
  <c r="F36" i="1" s="1"/>
  <c r="I36" i="1"/>
  <c r="H22" i="1" s="1"/>
  <c r="H21" i="1" l="1"/>
  <c r="H23" i="1" s="1"/>
</calcChain>
</file>

<file path=xl/sharedStrings.xml><?xml version="1.0" encoding="utf-8"?>
<sst xmlns="http://schemas.openxmlformats.org/spreadsheetml/2006/main" count="1347" uniqueCount="526">
  <si>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</si>
  <si>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</si>
  <si>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</si>
  <si>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</si>
  <si>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</si>
  <si>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</si>
  <si>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</si>
  <si>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</si>
  <si>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</si>
  <si>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</si>
  <si>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</si>
  <si>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</si>
  <si>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</si>
  <si>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</si>
  <si>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</si>
  <si>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</si>
  <si>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</si>
  <si>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</si>
  <si>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</si>
  <si>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</si>
  <si>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</si>
  <si>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</si>
  <si>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</si>
  <si>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</si>
  <si>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</si>
  <si>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</si>
  <si>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</si>
  <si>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</si>
  <si>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</si>
  <si>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</si>
  <si>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</si>
  <si>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</si>
  <si>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</si>
  <si>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</si>
  <si>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</si>
  <si>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</si>
  <si>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</si>
  <si>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</si>
  <si>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</si>
  <si>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</si>
  <si>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</si>
  <si>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</si>
  <si>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</si>
  <si>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</si>
  <si>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</si>
  <si>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2,65*(0,865+0,075+0,225)</t>
  </si>
  <si>
    <t>2.NP:</t>
  </si>
  <si>
    <t>2,5*(0,55+0,075+0,3)</t>
  </si>
  <si>
    <t>3.NP:</t>
  </si>
  <si>
    <t>4.NP:</t>
  </si>
  <si>
    <t>2,5*(2*0,805+0,075+0,175)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</si>
  <si>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</si>
  <si>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</si>
  <si>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</si>
  <si>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</si>
  <si>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</si>
  <si>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</si>
  <si>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</si>
  <si>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</si>
  <si>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</si>
  <si>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</si>
  <si>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</si>
  <si>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</si>
  <si>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2,65*(0,865+2*0,075+0,225)</t>
  </si>
  <si>
    <t>2,5*(0,55+2*0,075+0,3)</t>
  </si>
  <si>
    <t>2,5*(2*0,805+2*0,075+0,175)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</si>
  <si>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</si>
  <si>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</si>
  <si>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</si>
  <si>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</si>
  <si>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</si>
  <si>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</si>
  <si>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</si>
  <si>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</si>
  <si>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</si>
  <si>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</si>
  <si>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</si>
  <si>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</si>
  <si>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</si>
  <si>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</si>
  <si>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2*2,65+0,865+2*0,075+0,225</t>
  </si>
  <si>
    <t>2*2,5+2*0,805+2*0,075+0,175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</si>
  <si>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</si>
  <si>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</si>
  <si>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</si>
  <si>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</si>
  <si>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</si>
  <si>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</si>
  <si>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</si>
  <si>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</si>
  <si>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</si>
  <si>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</si>
  <si>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</si>
  <si>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</si>
  <si>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</si>
  <si>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</si>
  <si>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</si>
  <si>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</si>
  <si>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</si>
  <si>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</si>
  <si>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</si>
  <si>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94</t>
  </si>
  <si>
    <t>Lešení a stavební výtahy</t>
  </si>
  <si>
    <t>941955001R00</t>
  </si>
  <si>
    <t>Lešení lehké pomocné, výška podlahy do 1,2 m</t>
  </si>
  <si>
    <t>1,0*1,1</t>
  </si>
  <si>
    <t>2*1,0*0,8</t>
  </si>
  <si>
    <t>96</t>
  </si>
  <si>
    <t>Bourání konstrukcí</t>
  </si>
  <si>
    <t>962031132R00</t>
  </si>
  <si>
    <t>Bourání příček cihelných tl. 10 cm</t>
  </si>
  <si>
    <t>2,65*(0,94+0,3)</t>
  </si>
  <si>
    <t>2,5*(0,66+0,3+0,115)</t>
  </si>
  <si>
    <t>2,5*(2*0,88+0,25)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</si>
  <si>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</si>
  <si>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</si>
  <si>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</si>
  <si>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</si>
  <si>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</si>
  <si>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</si>
  <si>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</si>
  <si>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</si>
  <si>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</si>
  <si>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</si>
  <si>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</si>
  <si>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</si>
  <si>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</si>
  <si>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</si>
  <si>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</si>
  <si>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</si>
  <si>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</si>
  <si>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</si>
  <si>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</si>
  <si>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</si>
  <si>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</si>
  <si>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</si>
  <si>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</si>
  <si>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</si>
  <si>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</si>
  <si>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</si>
  <si>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</si>
  <si>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</si>
  <si>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</si>
  <si>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</si>
  <si>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</si>
  <si>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</si>
  <si>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</si>
  <si>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</si>
  <si>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</si>
  <si>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</si>
  <si>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</si>
  <si>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</si>
  <si>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</si>
  <si>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</si>
  <si>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</si>
  <si>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</si>
  <si>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</si>
  <si>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</si>
  <si>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</si>
  <si>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</si>
  <si>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</si>
  <si>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</si>
  <si>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</si>
  <si>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</si>
  <si>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</si>
  <si>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</si>
  <si>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</si>
  <si>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</si>
  <si>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0,865+2*0,075+0,225</t>
  </si>
  <si>
    <t>2*0,805+2*0,075+0,175</t>
  </si>
  <si>
    <t>771570012RAI</t>
  </si>
  <si>
    <t>Dlažba z dlaždic keramických 20 x 20 cm do tmele, dlažba ve specifikaci</t>
  </si>
  <si>
    <t>597642021</t>
  </si>
  <si>
    <t>Dlažba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</si>
  <si>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</si>
  <si>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</si>
  <si>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</si>
  <si>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</si>
  <si>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</si>
  <si>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</si>
  <si>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</si>
  <si>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</si>
  <si>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</si>
  <si>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</si>
  <si>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</si>
  <si>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</si>
  <si>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</si>
  <si>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</si>
  <si>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</si>
  <si>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</si>
  <si>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</si>
  <si>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</si>
  <si>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</si>
  <si>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</si>
  <si>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</si>
  <si>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</si>
  <si>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</si>
  <si>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</si>
  <si>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</si>
  <si>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</si>
  <si>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</si>
  <si>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</si>
  <si>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</si>
  <si>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</si>
  <si>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</si>
  <si>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</si>
  <si>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</si>
  <si>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</si>
  <si>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</si>
  <si>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</si>
  <si>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</si>
  <si>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</si>
  <si>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</si>
  <si>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</si>
  <si>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</si>
  <si>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</si>
  <si>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</si>
  <si>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</si>
  <si>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0,5*(2*2,65+0,865+2*0,075+0,225)</t>
  </si>
  <si>
    <t>0,5*(2*2,5+2*0,805+2*0,075+0,175)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</si>
  <si>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</si>
  <si>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</si>
  <si>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</si>
  <si>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</si>
  <si>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</si>
  <si>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</si>
  <si>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</si>
  <si>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PRIMO bílý lesk 50x70x3,8 cm</t>
  </si>
  <si>
    <t>790-nc3</t>
  </si>
  <si>
    <t>Dělící závěs vč. doplňků 2,05x2,0 m</t>
  </si>
  <si>
    <t>ks</t>
  </si>
  <si>
    <t>790-nc4</t>
  </si>
  <si>
    <t>Koupelnový regál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</si>
  <si>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</si>
  <si>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</si>
  <si>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</si>
  <si>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</si>
  <si>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</si>
  <si>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</si>
  <si>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</si>
  <si>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</si>
  <si>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</si>
  <si>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</si>
  <si>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</si>
  <si>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</si>
  <si>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</si>
  <si>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</si>
  <si>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</si>
  <si>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</si>
  <si>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</si>
  <si>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</si>
  <si>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A15</t>
  </si>
  <si>
    <t>Stupačka A15</t>
  </si>
  <si>
    <t>A15 Stupačka A15</t>
  </si>
  <si>
    <t>15.1 Stavebně konstrukční část</t>
  </si>
  <si>
    <t>KANALIZACE</t>
  </si>
  <si>
    <t>721174042</t>
  </si>
  <si>
    <t>Připojovací potrubí, systém HT DN 40</t>
  </si>
  <si>
    <t>včetně odboček a kolen (dodávka+montáž)</t>
  </si>
  <si>
    <t>721174043</t>
  </si>
  <si>
    <t>Připojovací potrubí, systém HT DN 50</t>
  </si>
  <si>
    <t>721174045</t>
  </si>
  <si>
    <t>Připojovací potrubí, systém HT DN 100</t>
  </si>
  <si>
    <t>721174025</t>
  </si>
  <si>
    <t>Odpadní (svislé) potrubí splaškové, systém HT  DN 100</t>
  </si>
  <si>
    <t>721174063</t>
  </si>
  <si>
    <t>Větrací potrubí, systém HT DN 100</t>
  </si>
  <si>
    <t>721174055</t>
  </si>
  <si>
    <t>Dešťové potrubí, systém HT DN 110</t>
  </si>
  <si>
    <t>721174056</t>
  </si>
  <si>
    <t>Dešťové potrubí, systém HT DN 125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</si>
  <si>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</si>
  <si>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</si>
  <si>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</si>
  <si>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</si>
  <si>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</si>
  <si>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</si>
  <si>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</si>
  <si>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</si>
  <si>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</si>
  <si>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</si>
  <si>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</si>
  <si>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</si>
  <si>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</si>
  <si>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</si>
  <si>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</si>
  <si>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</si>
  <si>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</si>
  <si>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</si>
  <si>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</si>
  <si>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</si>
  <si>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</si>
  <si>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</si>
  <si>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</si>
  <si>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</si>
  <si>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</si>
  <si>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</si>
  <si>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</si>
  <si>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</si>
  <si>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</si>
  <si>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</si>
  <si>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</si>
  <si>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</si>
  <si>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</si>
  <si>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</si>
  <si>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</si>
  <si>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</si>
  <si>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</si>
  <si>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</si>
  <si>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</si>
  <si>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</si>
  <si>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</si>
  <si>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</si>
  <si>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</si>
  <si>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</si>
  <si>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</si>
  <si>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</si>
  <si>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</si>
  <si>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</si>
  <si>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</si>
  <si>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</si>
  <si>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</si>
  <si>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</si>
  <si>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</si>
  <si>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</si>
  <si>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</si>
  <si>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</si>
  <si>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</si>
  <si>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</si>
  <si>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</si>
  <si>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</si>
  <si>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</si>
  <si>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(dodávka+montáž)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</si>
  <si>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</si>
  <si>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</si>
  <si>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</si>
  <si>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</si>
  <si>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</si>
  <si>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</si>
  <si>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</si>
  <si>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</si>
  <si>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</si>
  <si>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</si>
  <si>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</si>
  <si>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</si>
  <si>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</si>
  <si>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uzávěrkou, připevněné na stěnu šrouby</t>
  </si>
  <si>
    <t>725822613</t>
  </si>
  <si>
    <t>Baterie stojánková, páková umyvadlová s výpustí</t>
  </si>
  <si>
    <t>721212127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</si>
  <si>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</si>
  <si>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</si>
  <si>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</si>
  <si>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</si>
  <si>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</si>
  <si>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</si>
  <si>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</si>
  <si>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</si>
  <si>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</si>
  <si>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</si>
  <si>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</si>
  <si>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</si>
  <si>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</si>
  <si>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</si>
  <si>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</si>
  <si>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</si>
  <si>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polyetylenu, přilepenými v příčných a podélných spojích</t>
  </si>
  <si>
    <t>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</si>
  <si>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</si>
  <si>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</si>
  <si>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</si>
  <si>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</si>
  <si>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</si>
  <si>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</si>
  <si>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ventilů,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</si>
  <si>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</si>
  <si>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</si>
  <si>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</si>
  <si>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</si>
  <si>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NC-12</t>
  </si>
  <si>
    <t>Vypuštění, proplach a napuštění topného systému upravenou topnou vodou, odvzdušnění</t>
  </si>
  <si>
    <t>767</t>
  </si>
  <si>
    <t>KONSTRUKCE ZÁMEČNICKÉ</t>
  </si>
  <si>
    <t>NC-13</t>
  </si>
  <si>
    <t>Demontáž kanalizace, vodovodu, zařizovacích předmětů, radiátorů, potrubí , izolace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</si>
  <si>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</si>
  <si>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</si>
  <si>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odvoz a ekologická likvidace</t>
  </si>
  <si>
    <t>NC-14</t>
  </si>
  <si>
    <t>Stavební výpomoci, sekání drážek</t>
  </si>
  <si>
    <t>NC-15</t>
  </si>
  <si>
    <t>Vyhotovení předávacích protokolů</t>
  </si>
  <si>
    <t>15.4a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</si>
  <si>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</si>
  <si>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</si>
  <si>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</si>
  <si>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</si>
  <si>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</si>
  <si>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</si>
  <si>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</si>
  <si>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</si>
  <si>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</si>
  <si>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</si>
  <si>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</si>
  <si>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</si>
  <si>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</si>
  <si>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</si>
  <si>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</si>
  <si>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</si>
  <si>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</si>
  <si>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</si>
  <si>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</si>
  <si>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</si>
  <si>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</si>
  <si>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</si>
  <si>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</si>
  <si>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</si>
  <si>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</si>
  <si>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</si>
  <si>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</si>
  <si>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</si>
  <si>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</si>
  <si>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</si>
  <si>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</si>
  <si>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</si>
  <si>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</si>
  <si>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</si>
  <si>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</si>
  <si>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</si>
  <si>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</si>
  <si>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</si>
  <si>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</si>
  <si>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</si>
  <si>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</si>
  <si>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</si>
  <si>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</si>
  <si>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</si>
  <si>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</si>
  <si>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</si>
  <si>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</si>
  <si>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</si>
  <si>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C/svítidlo LED, 20 W, 2500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</si>
  <si>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</si>
  <si>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</si>
  <si>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</si>
  <si>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</si>
  <si>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</si>
  <si>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</si>
  <si>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</si>
  <si>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</si>
  <si>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</si>
  <si>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kapsy,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</si>
  <si>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</si>
  <si>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</si>
  <si>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</si>
  <si>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</si>
  <si>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</si>
  <si>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</si>
  <si>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</si>
  <si>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</si>
  <si>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15.4b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</si>
  <si>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</si>
  <si>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</si>
  <si>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</si>
  <si>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</si>
  <si>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</si>
  <si>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</si>
  <si>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</si>
  <si>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</si>
  <si>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</si>
  <si>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</si>
  <si>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</si>
  <si>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</si>
  <si>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</si>
  <si>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</si>
  <si>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</si>
  <si>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</si>
  <si>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</si>
  <si>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</si>
  <si>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15.4c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</si>
  <si>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</si>
  <si>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</si>
  <si>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</si>
  <si>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</si>
  <si>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</si>
  <si>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</si>
  <si>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</si>
  <si>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</si>
  <si>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</si>
  <si>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</si>
  <si>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</si>
  <si>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</si>
  <si>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</si>
  <si>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</si>
  <si>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</si>
  <si>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</si>
  <si>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</si>
  <si>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</si>
  <si>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</si>
  <si>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</si>
  <si>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</si>
  <si>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</si>
  <si>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</si>
  <si>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</si>
  <si>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</si>
  <si>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</si>
  <si>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</si>
  <si>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</si>
  <si>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15.5 Ostatní a vedlejší náklady</t>
  </si>
  <si>
    <t>Oprava koupelen v domově pro seniory U Moravy, KM</t>
  </si>
  <si>
    <t>55360280</t>
  </si>
  <si>
    <t>Dvířka revizní protipožární 300 x 300 mm</t>
  </si>
  <si>
    <t>713</t>
  </si>
  <si>
    <t>Izolace tepelné</t>
  </si>
  <si>
    <t>713111121RT1</t>
  </si>
  <si>
    <t>Izolace tepelné stropů rovných spodem, drátem 1 vrstva - materiál ve specifikaci</t>
  </si>
  <si>
    <t>63140104</t>
  </si>
  <si>
    <t>Deska minerální vlákno tl. 100 mm</t>
  </si>
  <si>
    <t>998713102R00</t>
  </si>
  <si>
    <t xml:space="preserve">Přesun hmot pro izolace tepelné, výšky do 12 m </t>
  </si>
  <si>
    <t>Odtokový sprchový žlab délky 1100 mm s krycím roštem a zápachovou uzávěrkou</t>
  </si>
  <si>
    <t>725835813R00</t>
  </si>
  <si>
    <t>Baterie termostat. nástěn.,vč. příslušenství</t>
  </si>
  <si>
    <t>725NC</t>
  </si>
  <si>
    <t>Závěs gumový bílý, tyč</t>
  </si>
  <si>
    <t>šířky 1600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</si>
</sst>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49" fontId="30" fillId="5" borderId="26" xfId="1" applyNumberFormat="1" applyFont="1" applyFill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D22" sqref="D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509</v>
      </c>
      <c r="E5" s="10"/>
      <c r="F5" s="11"/>
      <c r="G5" s="11"/>
      <c r="H5" s="11"/>
      <c r="N5" s="5"/>
    </row>
    <row r="7" spans="2:14" ht="15.75" x14ac:dyDescent="0.25">
      <c r="C7" s="12"/>
      <c r="D7" s="145" t="s">
        <v>252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7">
        <f>CEILING(G36,1)</f>
        <v>0</v>
      </c>
      <c r="I19" s="168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9">
        <f>ROUND(H19*D20/100,1)</f>
        <v>0</v>
      </c>
      <c r="I20" s="170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9">
        <f>H36</f>
        <v>0</v>
      </c>
      <c r="I21" s="170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71">
        <f>I36</f>
        <v>0</v>
      </c>
      <c r="I22" s="172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5">
        <f>SUM(SUM(H19:I22))</f>
        <v>0</v>
      </c>
      <c r="I23" s="166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8" t="s">
        <v>10</v>
      </c>
      <c r="G29" s="156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251</v>
      </c>
      <c r="C30" s="49" t="s">
        <v>252</v>
      </c>
      <c r="D30" s="50"/>
      <c r="E30" s="51"/>
      <c r="F30" s="159"/>
      <c r="G30" s="52"/>
      <c r="H30" s="53"/>
      <c r="I30" s="53"/>
    </row>
    <row r="31" spans="2:11" x14ac:dyDescent="0.2">
      <c r="B31" s="146"/>
      <c r="C31" s="163" t="str">
        <f>'A15 15.1 '!D4</f>
        <v>15.1 Stavebně konstrukční část</v>
      </c>
      <c r="D31" s="147"/>
      <c r="E31" s="148"/>
      <c r="F31" s="160">
        <f t="shared" ref="F31:F35" si="0">G31+H31+I31</f>
        <v>0</v>
      </c>
      <c r="G31" s="149">
        <v>0</v>
      </c>
      <c r="H31" s="150">
        <f>'A15 15.1 '!G333</f>
        <v>0</v>
      </c>
      <c r="I31" s="150">
        <f>(G31*SazbaDPH1)/100+(H31*SazbaDPH2)/100</f>
        <v>0</v>
      </c>
    </row>
    <row r="32" spans="2:11" x14ac:dyDescent="0.2">
      <c r="B32" s="146"/>
      <c r="C32" s="163" t="str">
        <f>'A15 15.4a '!D4</f>
        <v>15.4a ZTI, ÚT</v>
      </c>
      <c r="D32" s="147"/>
      <c r="E32" s="148"/>
      <c r="F32" s="160">
        <f t="shared" si="0"/>
        <v>0</v>
      </c>
      <c r="G32" s="149">
        <v>0</v>
      </c>
      <c r="H32" s="150">
        <f>'A15 15.4a '!G106</f>
        <v>0</v>
      </c>
      <c r="I32" s="150">
        <f>(G32*SazbaDPH1)/100+(H32*SazbaDPH2)/100</f>
        <v>0</v>
      </c>
    </row>
    <row r="33" spans="2:10" x14ac:dyDescent="0.2">
      <c r="B33" s="146"/>
      <c r="C33" s="163" t="str">
        <f>'A15 15.4b '!D4</f>
        <v>15.4b Elektroinstalace</v>
      </c>
      <c r="D33" s="147"/>
      <c r="E33" s="148"/>
      <c r="F33" s="160">
        <f t="shared" si="0"/>
        <v>0</v>
      </c>
      <c r="G33" s="149">
        <v>0</v>
      </c>
      <c r="H33" s="150">
        <f>'A15 15.4b '!G46</f>
        <v>0</v>
      </c>
      <c r="I33" s="150">
        <f>(G33*SazbaDPH1)/100+(H33*SazbaDPH2)/100</f>
        <v>0</v>
      </c>
    </row>
    <row r="34" spans="2:10" x14ac:dyDescent="0.2">
      <c r="B34" s="146"/>
      <c r="C34" s="163" t="str">
        <f>'A15 15.4c '!D4</f>
        <v>15.4c VZT</v>
      </c>
      <c r="D34" s="147"/>
      <c r="E34" s="148"/>
      <c r="F34" s="160">
        <f t="shared" si="0"/>
        <v>0</v>
      </c>
      <c r="G34" s="149">
        <v>0</v>
      </c>
      <c r="H34" s="150">
        <f>'A15 15.4c '!G18</f>
        <v>0</v>
      </c>
      <c r="I34" s="150">
        <f>(G34*SazbaDPH1)/100+(H34*SazbaDPH2)/100</f>
        <v>0</v>
      </c>
    </row>
    <row r="35" spans="2:10" x14ac:dyDescent="0.2">
      <c r="B35" s="151"/>
      <c r="C35" s="164" t="str">
        <f>'A15 15.5 '!D4</f>
        <v>15.5 Ostatní a vedlejší náklady</v>
      </c>
      <c r="D35" s="152"/>
      <c r="E35" s="153"/>
      <c r="F35" s="161">
        <f t="shared" si="0"/>
        <v>0</v>
      </c>
      <c r="G35" s="154">
        <v>0</v>
      </c>
      <c r="H35" s="155">
        <f>'A15 15.5 '!G21</f>
        <v>0</v>
      </c>
      <c r="I35" s="155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2">
        <f>SUM(F30:F35)</f>
        <v>0</v>
      </c>
      <c r="G36" s="157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311"/>
  <sheetViews>
    <sheetView showGridLines="0" showZeros="0" zoomScaleNormal="100" workbookViewId="0">
      <selection activeCell="F194" sqref="F19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5" t="s">
        <v>13</v>
      </c>
      <c r="B1" s="175"/>
      <c r="C1" s="175"/>
      <c r="D1" s="175"/>
      <c r="E1" s="175"/>
      <c r="F1" s="175"/>
      <c r="G1" s="175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12.3622</v>
      </c>
      <c r="F8" s="100"/>
      <c r="G8" s="101">
        <f>E8*F8</f>
        <v>0</v>
      </c>
      <c r="H8" s="102">
        <v>5.3200000000003897E-2</v>
      </c>
      <c r="I8" s="103">
        <f>E8*H8</f>
        <v>0.65766904000004811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3" t="s">
        <v>44</v>
      </c>
      <c r="D9" s="174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3" t="s">
        <v>45</v>
      </c>
      <c r="D10" s="174"/>
      <c r="E10" s="109">
        <v>3.0872999999999999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3" t="s">
        <v>46</v>
      </c>
      <c r="D11" s="174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2,65*(0,865+0,075+0,225)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3" t="s">
        <v>47</v>
      </c>
      <c r="D12" s="174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3" t="s">
        <v>48</v>
      </c>
      <c r="D13" s="174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3" t="s">
        <v>47</v>
      </c>
      <c r="D14" s="174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3" t="s">
        <v>49</v>
      </c>
      <c r="D15" s="174"/>
      <c r="E15" s="109">
        <v>0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2,5*(0,55+0,075+0,3)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3" t="s">
        <v>50</v>
      </c>
      <c r="D16" s="174"/>
      <c r="E16" s="109">
        <v>4.6500000000000004</v>
      </c>
      <c r="F16" s="110"/>
      <c r="G16" s="111"/>
      <c r="H16" s="112"/>
      <c r="I16" s="107"/>
      <c r="K16" s="107"/>
      <c r="M16" s="108" t="s">
        <v>50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ht="22.5" x14ac:dyDescent="0.2">
      <c r="A17" s="95">
        <v>2</v>
      </c>
      <c r="B17" s="96" t="s">
        <v>51</v>
      </c>
      <c r="C17" s="97" t="s">
        <v>52</v>
      </c>
      <c r="D17" s="98" t="s">
        <v>29</v>
      </c>
      <c r="E17" s="99">
        <v>13.7583</v>
      </c>
      <c r="F17" s="100"/>
      <c r="G17" s="101">
        <f>E17*F17</f>
        <v>0</v>
      </c>
      <c r="H17" s="102">
        <v>1.8599999999992199E-2</v>
      </c>
      <c r="I17" s="103">
        <f>E17*H17</f>
        <v>0.25590437999989268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ht="25.5" x14ac:dyDescent="0.2">
      <c r="A18" s="105"/>
      <c r="B18" s="106"/>
      <c r="C18" s="173" t="s">
        <v>46</v>
      </c>
      <c r="D18" s="174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Podhled sádrokartonový na zavěšenou ocel. konstr. desky standard impreg. tl. 12,5 mm, bez izolace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3" t="s">
        <v>53</v>
      </c>
      <c r="D19" s="174"/>
      <c r="E19" s="109">
        <v>6.8791000000000002</v>
      </c>
      <c r="F19" s="110"/>
      <c r="G19" s="111"/>
      <c r="H19" s="112"/>
      <c r="I19" s="107"/>
      <c r="K19" s="107"/>
      <c r="M19" s="108" t="s">
        <v>53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3" t="s">
        <v>48</v>
      </c>
      <c r="D20" s="174"/>
      <c r="E20" s="109">
        <v>0</v>
      </c>
      <c r="F20" s="110"/>
      <c r="G20" s="111"/>
      <c r="H20" s="112"/>
      <c r="I20" s="107"/>
      <c r="K20" s="107"/>
      <c r="M20" s="108" t="s">
        <v>48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2,05*3,47-0,625*0,375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3" t="s">
        <v>53</v>
      </c>
      <c r="D21" s="174"/>
      <c r="E21" s="109">
        <v>6.8791000000000002</v>
      </c>
      <c r="F21" s="110"/>
      <c r="G21" s="111"/>
      <c r="H21" s="112"/>
      <c r="I21" s="107"/>
      <c r="K21" s="107"/>
      <c r="M21" s="108" t="s">
        <v>53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3</v>
      </c>
      <c r="B22" s="96" t="s">
        <v>54</v>
      </c>
      <c r="C22" s="97" t="s">
        <v>55</v>
      </c>
      <c r="D22" s="98" t="s">
        <v>56</v>
      </c>
      <c r="E22" s="99">
        <v>20.3</v>
      </c>
      <c r="F22" s="100"/>
      <c r="G22" s="101">
        <f>E22*F22</f>
        <v>0</v>
      </c>
      <c r="H22" s="102">
        <v>1.02000000000046E-3</v>
      </c>
      <c r="I22" s="103">
        <f>E22*H22</f>
        <v>2.0706000000009338E-2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105"/>
      <c r="B23" s="106"/>
      <c r="C23" s="173" t="s">
        <v>44</v>
      </c>
      <c r="D23" s="174"/>
      <c r="E23" s="109">
        <v>0</v>
      </c>
      <c r="F23" s="110"/>
      <c r="G23" s="111"/>
      <c r="H23" s="112"/>
      <c r="I23" s="107"/>
      <c r="K23" s="107"/>
      <c r="M23" s="108" t="s">
        <v>44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ref="BD23:BD30" si="1">C22</f>
        <v>Ukotvení příček k cihel.konstr. kotvami na hmožd.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3" t="s">
        <v>57</v>
      </c>
      <c r="D24" s="174"/>
      <c r="E24" s="109">
        <v>5.3</v>
      </c>
      <c r="F24" s="110"/>
      <c r="G24" s="111"/>
      <c r="H24" s="112"/>
      <c r="I24" s="107"/>
      <c r="K24" s="107"/>
      <c r="M24" s="108" t="s">
        <v>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1.NP: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3" t="s">
        <v>46</v>
      </c>
      <c r="D25" s="174"/>
      <c r="E25" s="109">
        <v>0</v>
      </c>
      <c r="F25" s="110"/>
      <c r="G25" s="111"/>
      <c r="H25" s="112"/>
      <c r="I25" s="107"/>
      <c r="K25" s="107"/>
      <c r="M25" s="108" t="s">
        <v>46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2*2,65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3" t="s">
        <v>58</v>
      </c>
      <c r="D26" s="174"/>
      <c r="E26" s="109">
        <v>5</v>
      </c>
      <c r="F26" s="110"/>
      <c r="G26" s="111"/>
      <c r="H26" s="112"/>
      <c r="I26" s="107"/>
      <c r="K26" s="107"/>
      <c r="M26" s="108" t="s">
        <v>58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3" t="s">
        <v>48</v>
      </c>
      <c r="D27" s="174"/>
      <c r="E27" s="109">
        <v>0</v>
      </c>
      <c r="F27" s="110"/>
      <c r="G27" s="111"/>
      <c r="H27" s="112"/>
      <c r="I27" s="107"/>
      <c r="K27" s="107"/>
      <c r="M27" s="108" t="s">
        <v>48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1"/>
        <v>2*2,5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3" t="s">
        <v>58</v>
      </c>
      <c r="D28" s="174"/>
      <c r="E28" s="109">
        <v>5</v>
      </c>
      <c r="F28" s="110"/>
      <c r="G28" s="111"/>
      <c r="H28" s="112"/>
      <c r="I28" s="107"/>
      <c r="K28" s="107"/>
      <c r="M28" s="108" t="s">
        <v>58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1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3" t="s">
        <v>49</v>
      </c>
      <c r="D29" s="174"/>
      <c r="E29" s="109">
        <v>0</v>
      </c>
      <c r="F29" s="110"/>
      <c r="G29" s="111"/>
      <c r="H29" s="112"/>
      <c r="I29" s="107"/>
      <c r="K29" s="107"/>
      <c r="M29" s="108" t="s">
        <v>49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1"/>
        <v>2*2,5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3" t="s">
        <v>58</v>
      </c>
      <c r="D30" s="174"/>
      <c r="E30" s="109">
        <v>5</v>
      </c>
      <c r="F30" s="110"/>
      <c r="G30" s="111"/>
      <c r="H30" s="112"/>
      <c r="I30" s="107"/>
      <c r="K30" s="107"/>
      <c r="M30" s="108" t="s">
        <v>58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1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14" t="s">
        <v>30</v>
      </c>
      <c r="B31" s="115" t="s">
        <v>40</v>
      </c>
      <c r="C31" s="116" t="s">
        <v>41</v>
      </c>
      <c r="D31" s="117"/>
      <c r="E31" s="118"/>
      <c r="F31" s="118"/>
      <c r="G31" s="119">
        <f>SUM(G7:G30)</f>
        <v>0</v>
      </c>
      <c r="H31" s="120"/>
      <c r="I31" s="121">
        <f>SUM(I7:I30)</f>
        <v>0.93427941999995012</v>
      </c>
      <c r="J31" s="122"/>
      <c r="K31" s="121">
        <f>SUM(K7:K30)</f>
        <v>0</v>
      </c>
      <c r="O31" s="94"/>
      <c r="X31" s="123">
        <f>K31</f>
        <v>0</v>
      </c>
      <c r="Y31" s="123">
        <f>I31</f>
        <v>0.93427941999995012</v>
      </c>
      <c r="Z31" s="124">
        <f>G31</f>
        <v>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59</v>
      </c>
      <c r="C32" s="88" t="s">
        <v>60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x14ac:dyDescent="0.2">
      <c r="A33" s="95">
        <v>4</v>
      </c>
      <c r="B33" s="96" t="s">
        <v>61</v>
      </c>
      <c r="C33" s="97" t="s">
        <v>62</v>
      </c>
      <c r="D33" s="98" t="s">
        <v>29</v>
      </c>
      <c r="E33" s="99">
        <v>13.1235</v>
      </c>
      <c r="F33" s="100"/>
      <c r="G33" s="101">
        <f>E33*F33</f>
        <v>0</v>
      </c>
      <c r="H33" s="102">
        <v>5.0000000000025597E-3</v>
      </c>
      <c r="I33" s="103">
        <f>E33*H33</f>
        <v>6.5617500000033593E-2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x14ac:dyDescent="0.2">
      <c r="A34" s="105"/>
      <c r="B34" s="106"/>
      <c r="C34" s="173" t="s">
        <v>44</v>
      </c>
      <c r="D34" s="174"/>
      <c r="E34" s="109">
        <v>0</v>
      </c>
      <c r="F34" s="110"/>
      <c r="G34" s="111"/>
      <c r="H34" s="112"/>
      <c r="I34" s="107"/>
      <c r="K34" s="107"/>
      <c r="M34" s="108" t="s">
        <v>44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ref="BD34:BD41" si="2">C33</f>
        <v>Postřik cementový ručně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3" t="s">
        <v>63</v>
      </c>
      <c r="D35" s="174"/>
      <c r="E35" s="109">
        <v>3.286</v>
      </c>
      <c r="F35" s="110"/>
      <c r="G35" s="111"/>
      <c r="H35" s="112"/>
      <c r="I35" s="107"/>
      <c r="K35" s="107"/>
      <c r="M35" s="108" t="s">
        <v>63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1.NP: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3" t="s">
        <v>46</v>
      </c>
      <c r="D36" s="174"/>
      <c r="E36" s="109">
        <v>0</v>
      </c>
      <c r="F36" s="110"/>
      <c r="G36" s="111"/>
      <c r="H36" s="112"/>
      <c r="I36" s="107"/>
      <c r="K36" s="107"/>
      <c r="M36" s="108" t="s">
        <v>46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2,65*(0,865+2*0,075+0,225)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3" t="s">
        <v>64</v>
      </c>
      <c r="D37" s="174"/>
      <c r="E37" s="109">
        <v>2.5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2"/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3" t="s">
        <v>48</v>
      </c>
      <c r="D38" s="174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2"/>
        <v>2,5*(0,55+2*0,075+0,3)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3" t="s">
        <v>64</v>
      </c>
      <c r="D39" s="174"/>
      <c r="E39" s="109">
        <v>2.5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2"/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3" t="s">
        <v>49</v>
      </c>
      <c r="D40" s="174"/>
      <c r="E40" s="109">
        <v>0</v>
      </c>
      <c r="F40" s="110"/>
      <c r="G40" s="111"/>
      <c r="H40" s="112"/>
      <c r="I40" s="107"/>
      <c r="K40" s="107"/>
      <c r="M40" s="108" t="s">
        <v>49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2"/>
        <v>2,5*(0,55+2*0,075+0,3)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3" t="s">
        <v>65</v>
      </c>
      <c r="D41" s="174"/>
      <c r="E41" s="109">
        <v>4.8375000000000004</v>
      </c>
      <c r="F41" s="110"/>
      <c r="G41" s="111"/>
      <c r="H41" s="112"/>
      <c r="I41" s="107"/>
      <c r="K41" s="107"/>
      <c r="M41" s="108" t="s">
        <v>65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2"/>
        <v>4.NP: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5</v>
      </c>
      <c r="B42" s="96" t="s">
        <v>66</v>
      </c>
      <c r="C42" s="97" t="s">
        <v>67</v>
      </c>
      <c r="D42" s="98" t="s">
        <v>29</v>
      </c>
      <c r="E42" s="99">
        <v>13.1235</v>
      </c>
      <c r="F42" s="100"/>
      <c r="G42" s="101">
        <f>E42*F42</f>
        <v>0</v>
      </c>
      <c r="H42" s="102">
        <v>1.47000000000048E-2</v>
      </c>
      <c r="I42" s="103">
        <f>E42*H42</f>
        <v>0.19291545000006299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3" t="s">
        <v>44</v>
      </c>
      <c r="D43" s="174"/>
      <c r="E43" s="109">
        <v>0</v>
      </c>
      <c r="F43" s="110"/>
      <c r="G43" s="111"/>
      <c r="H43" s="112"/>
      <c r="I43" s="107"/>
      <c r="K43" s="107"/>
      <c r="M43" s="108" t="s">
        <v>44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ref="BD43:BD50" si="3">C42</f>
        <v>Omítka jádrová vápenná ručně tloušťka vrstvy 10 mm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3" t="s">
        <v>63</v>
      </c>
      <c r="D44" s="174"/>
      <c r="E44" s="109">
        <v>3.286</v>
      </c>
      <c r="F44" s="110"/>
      <c r="G44" s="111"/>
      <c r="H44" s="112"/>
      <c r="I44" s="107"/>
      <c r="K44" s="107"/>
      <c r="M44" s="108" t="s">
        <v>63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1.NP: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3" t="s">
        <v>46</v>
      </c>
      <c r="D45" s="174"/>
      <c r="E45" s="109">
        <v>0</v>
      </c>
      <c r="F45" s="110"/>
      <c r="G45" s="111"/>
      <c r="H45" s="112"/>
      <c r="I45" s="107"/>
      <c r="K45" s="107"/>
      <c r="M45" s="108" t="s">
        <v>46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2,65*(0,865+2*0,075+0,225)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3" t="s">
        <v>64</v>
      </c>
      <c r="D46" s="174"/>
      <c r="E46" s="109">
        <v>2.5</v>
      </c>
      <c r="F46" s="110"/>
      <c r="G46" s="111"/>
      <c r="H46" s="112"/>
      <c r="I46" s="107"/>
      <c r="K46" s="107"/>
      <c r="M46" s="108" t="s">
        <v>64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3"/>
        <v>2.NP: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3" t="s">
        <v>48</v>
      </c>
      <c r="D47" s="174"/>
      <c r="E47" s="109">
        <v>0</v>
      </c>
      <c r="F47" s="110"/>
      <c r="G47" s="111"/>
      <c r="H47" s="112"/>
      <c r="I47" s="107"/>
      <c r="K47" s="107"/>
      <c r="M47" s="108" t="s">
        <v>48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3"/>
        <v>2,5*(0,55+2*0,075+0,3)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3" t="s">
        <v>64</v>
      </c>
      <c r="D48" s="174"/>
      <c r="E48" s="109">
        <v>2.5</v>
      </c>
      <c r="F48" s="110"/>
      <c r="G48" s="111"/>
      <c r="H48" s="112"/>
      <c r="I48" s="107"/>
      <c r="K48" s="107"/>
      <c r="M48" s="108" t="s">
        <v>64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3"/>
        <v>3.NP: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3" t="s">
        <v>49</v>
      </c>
      <c r="D49" s="174"/>
      <c r="E49" s="109">
        <v>0</v>
      </c>
      <c r="F49" s="110"/>
      <c r="G49" s="111"/>
      <c r="H49" s="112"/>
      <c r="I49" s="107"/>
      <c r="K49" s="107"/>
      <c r="M49" s="108" t="s">
        <v>49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3"/>
        <v>2,5*(0,55+2*0,075+0,3)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3" t="s">
        <v>65</v>
      </c>
      <c r="D50" s="174"/>
      <c r="E50" s="109">
        <v>4.8375000000000004</v>
      </c>
      <c r="F50" s="110"/>
      <c r="G50" s="111"/>
      <c r="H50" s="112"/>
      <c r="I50" s="107"/>
      <c r="K50" s="107"/>
      <c r="M50" s="108" t="s">
        <v>65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3"/>
        <v>4.NP: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6</v>
      </c>
      <c r="B51" s="96" t="s">
        <v>68</v>
      </c>
      <c r="C51" s="97" t="s">
        <v>69</v>
      </c>
      <c r="D51" s="98" t="s">
        <v>29</v>
      </c>
      <c r="E51" s="99">
        <v>19.163499999999999</v>
      </c>
      <c r="F51" s="100"/>
      <c r="G51" s="101">
        <f>E51*F51</f>
        <v>0</v>
      </c>
      <c r="H51" s="102">
        <v>2.5000000000012798E-3</v>
      </c>
      <c r="I51" s="103">
        <f>E51*H51</f>
        <v>4.7908750000024522E-2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1</v>
      </c>
      <c r="AC51" s="104">
        <v>1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1</v>
      </c>
      <c r="CZ51" s="61">
        <v>1</v>
      </c>
    </row>
    <row r="52" spans="1:104" x14ac:dyDescent="0.2">
      <c r="A52" s="105"/>
      <c r="B52" s="106"/>
      <c r="C52" s="173" t="s">
        <v>44</v>
      </c>
      <c r="D52" s="174"/>
      <c r="E52" s="109">
        <v>0</v>
      </c>
      <c r="F52" s="110"/>
      <c r="G52" s="111"/>
      <c r="H52" s="112"/>
      <c r="I52" s="107"/>
      <c r="K52" s="107"/>
      <c r="M52" s="108" t="s">
        <v>44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ref="BD52:BD59" si="4">C51</f>
        <v>Štuk vnitřní ručně tloušťka vrstvy 2 mm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3" t="s">
        <v>63</v>
      </c>
      <c r="D53" s="174"/>
      <c r="E53" s="109">
        <v>3.286</v>
      </c>
      <c r="F53" s="110"/>
      <c r="G53" s="111"/>
      <c r="H53" s="112"/>
      <c r="I53" s="107"/>
      <c r="K53" s="107"/>
      <c r="M53" s="108" t="s">
        <v>63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1.NP: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3" t="s">
        <v>46</v>
      </c>
      <c r="D54" s="174"/>
      <c r="E54" s="109">
        <v>0</v>
      </c>
      <c r="F54" s="110"/>
      <c r="G54" s="111"/>
      <c r="H54" s="112"/>
      <c r="I54" s="107"/>
      <c r="K54" s="107"/>
      <c r="M54" s="108" t="s">
        <v>46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2,65*(0,865+2*0,075+0,225)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3" t="s">
        <v>70</v>
      </c>
      <c r="D55" s="174"/>
      <c r="E55" s="109">
        <v>5.52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4"/>
        <v>2.NP: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3" t="s">
        <v>48</v>
      </c>
      <c r="D56" s="174"/>
      <c r="E56" s="109">
        <v>0</v>
      </c>
      <c r="F56" s="110"/>
      <c r="G56" s="111"/>
      <c r="H56" s="112"/>
      <c r="I56" s="107"/>
      <c r="K56" s="107"/>
      <c r="M56" s="108" t="s">
        <v>48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4"/>
        <v>(2,5-2,0)*(2*3,47+2*2,05)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3" t="s">
        <v>70</v>
      </c>
      <c r="D57" s="174"/>
      <c r="E57" s="109">
        <v>5.52</v>
      </c>
      <c r="F57" s="110"/>
      <c r="G57" s="111"/>
      <c r="H57" s="112"/>
      <c r="I57" s="107"/>
      <c r="K57" s="107"/>
      <c r="M57" s="108" t="s">
        <v>70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4"/>
        <v>3.NP: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3" t="s">
        <v>49</v>
      </c>
      <c r="D58" s="174"/>
      <c r="E58" s="109">
        <v>0</v>
      </c>
      <c r="F58" s="110"/>
      <c r="G58" s="111"/>
      <c r="H58" s="112"/>
      <c r="I58" s="107"/>
      <c r="K58" s="107"/>
      <c r="M58" s="108" t="s">
        <v>49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4"/>
        <v>(2,5-2,0)*(2*3,47+2*2,05)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3" t="s">
        <v>65</v>
      </c>
      <c r="D59" s="174"/>
      <c r="E59" s="109">
        <v>4.8375000000000004</v>
      </c>
      <c r="F59" s="110"/>
      <c r="G59" s="111"/>
      <c r="H59" s="112"/>
      <c r="I59" s="107"/>
      <c r="K59" s="107"/>
      <c r="M59" s="108" t="s">
        <v>65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4"/>
        <v>4.NP: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95">
        <v>7</v>
      </c>
      <c r="B60" s="96" t="s">
        <v>71</v>
      </c>
      <c r="C60" s="97" t="s">
        <v>72</v>
      </c>
      <c r="D60" s="98" t="s">
        <v>29</v>
      </c>
      <c r="E60" s="99">
        <v>46.686999999999998</v>
      </c>
      <c r="F60" s="100"/>
      <c r="G60" s="101">
        <f>E60*F60</f>
        <v>0</v>
      </c>
      <c r="H60" s="102">
        <v>5.0299999999978704E-3</v>
      </c>
      <c r="I60" s="103">
        <f>E60*H60</f>
        <v>0.23483560999990055</v>
      </c>
      <c r="J60" s="102">
        <v>0</v>
      </c>
      <c r="K60" s="103">
        <f>E60*J60</f>
        <v>0</v>
      </c>
      <c r="O60" s="94"/>
      <c r="Z60" s="104"/>
      <c r="AA60" s="104">
        <v>1</v>
      </c>
      <c r="AB60" s="104">
        <v>1</v>
      </c>
      <c r="AC60" s="104">
        <v>1</v>
      </c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CA60" s="104">
        <v>1</v>
      </c>
      <c r="CB60" s="104">
        <v>1</v>
      </c>
      <c r="CZ60" s="61">
        <v>1</v>
      </c>
    </row>
    <row r="61" spans="1:104" x14ac:dyDescent="0.2">
      <c r="A61" s="105"/>
      <c r="B61" s="106"/>
      <c r="C61" s="173" t="s">
        <v>46</v>
      </c>
      <c r="D61" s="174"/>
      <c r="E61" s="109">
        <v>0</v>
      </c>
      <c r="F61" s="110"/>
      <c r="G61" s="111"/>
      <c r="H61" s="112"/>
      <c r="I61" s="107"/>
      <c r="K61" s="107"/>
      <c r="M61" s="108" t="s">
        <v>46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ref="BD61:BD66" si="5">C60</f>
        <v>Ubroušení výstupků povrchů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3" t="s">
        <v>73</v>
      </c>
      <c r="D62" s="174"/>
      <c r="E62" s="109">
        <v>5.0635000000000003</v>
      </c>
      <c r="F62" s="110"/>
      <c r="G62" s="111"/>
      <c r="H62" s="112"/>
      <c r="I62" s="107"/>
      <c r="K62" s="107"/>
      <c r="M62" s="108" t="s">
        <v>73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si="5"/>
        <v>2.NP: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3" t="s">
        <v>74</v>
      </c>
      <c r="D63" s="174"/>
      <c r="E63" s="109">
        <v>18.28</v>
      </c>
      <c r="F63" s="110"/>
      <c r="G63" s="111"/>
      <c r="H63" s="112"/>
      <c r="I63" s="107"/>
      <c r="K63" s="107"/>
      <c r="M63" s="108" t="s">
        <v>74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5"/>
        <v>2,47*2,05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3" t="s">
        <v>48</v>
      </c>
      <c r="D64" s="174"/>
      <c r="E64" s="109">
        <v>0</v>
      </c>
      <c r="F64" s="110"/>
      <c r="G64" s="111"/>
      <c r="H64" s="112"/>
      <c r="I64" s="107"/>
      <c r="K64" s="107"/>
      <c r="M64" s="108" t="s">
        <v>48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5"/>
        <v>2,0*(2*3,47+2*2,05-0,9-0,375-0,625)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3" t="s">
        <v>73</v>
      </c>
      <c r="D65" s="174"/>
      <c r="E65" s="109">
        <v>5.0635000000000003</v>
      </c>
      <c r="F65" s="110"/>
      <c r="G65" s="111"/>
      <c r="H65" s="112"/>
      <c r="I65" s="107"/>
      <c r="K65" s="107"/>
      <c r="M65" s="108" t="s">
        <v>73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5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3" t="s">
        <v>74</v>
      </c>
      <c r="D66" s="174"/>
      <c r="E66" s="109">
        <v>18.28</v>
      </c>
      <c r="F66" s="110"/>
      <c r="G66" s="111"/>
      <c r="H66" s="112"/>
      <c r="I66" s="107"/>
      <c r="K66" s="107"/>
      <c r="M66" s="108" t="s">
        <v>74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5"/>
        <v>2,47*2,05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8</v>
      </c>
      <c r="B67" s="96" t="s">
        <v>75</v>
      </c>
      <c r="C67" s="97" t="s">
        <v>76</v>
      </c>
      <c r="D67" s="98" t="s">
        <v>29</v>
      </c>
      <c r="E67" s="99">
        <v>1.5</v>
      </c>
      <c r="F67" s="100"/>
      <c r="G67" s="101">
        <f>E67*F67</f>
        <v>0</v>
      </c>
      <c r="H67" s="102">
        <v>0.107120000000009</v>
      </c>
      <c r="I67" s="103">
        <f>E67*H67</f>
        <v>0.16068000000001351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1</v>
      </c>
      <c r="AC67" s="104">
        <v>1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1</v>
      </c>
      <c r="CZ67" s="61">
        <v>1</v>
      </c>
    </row>
    <row r="68" spans="1:104" x14ac:dyDescent="0.2">
      <c r="A68" s="105"/>
      <c r="B68" s="106"/>
      <c r="C68" s="173" t="s">
        <v>46</v>
      </c>
      <c r="D68" s="174"/>
      <c r="E68" s="109">
        <v>0</v>
      </c>
      <c r="F68" s="110"/>
      <c r="G68" s="111"/>
      <c r="H68" s="112"/>
      <c r="I68" s="107"/>
      <c r="K68" s="107"/>
      <c r="M68" s="108" t="s">
        <v>46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Hrubá výplň rýh ve stěnách maltou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3" t="s">
        <v>77</v>
      </c>
      <c r="D69" s="174"/>
      <c r="E69" s="109">
        <v>0.75</v>
      </c>
      <c r="F69" s="110"/>
      <c r="G69" s="111"/>
      <c r="H69" s="112"/>
      <c r="I69" s="107"/>
      <c r="K69" s="107"/>
      <c r="M69" s="108" t="s">
        <v>77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2.NP: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3" t="s">
        <v>48</v>
      </c>
      <c r="D70" s="174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0,15*2*2,5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3" t="s">
        <v>77</v>
      </c>
      <c r="D71" s="174"/>
      <c r="E71" s="109">
        <v>0.75</v>
      </c>
      <c r="F71" s="110"/>
      <c r="G71" s="111"/>
      <c r="H71" s="112"/>
      <c r="I71" s="107"/>
      <c r="K71" s="107"/>
      <c r="M71" s="108" t="s">
        <v>77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3.NP: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95">
        <v>9</v>
      </c>
      <c r="B72" s="96" t="s">
        <v>78</v>
      </c>
      <c r="C72" s="97" t="s">
        <v>79</v>
      </c>
      <c r="D72" s="98" t="s">
        <v>56</v>
      </c>
      <c r="E72" s="99">
        <v>13.475</v>
      </c>
      <c r="F72" s="100"/>
      <c r="G72" s="101">
        <f>E72*F72</f>
        <v>0</v>
      </c>
      <c r="H72" s="102">
        <v>4.3099999999967097E-3</v>
      </c>
      <c r="I72" s="103">
        <f>E72*H72</f>
        <v>5.8077249999955664E-2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3" t="s">
        <v>44</v>
      </c>
      <c r="D73" s="174"/>
      <c r="E73" s="109">
        <v>0</v>
      </c>
      <c r="F73" s="110"/>
      <c r="G73" s="111"/>
      <c r="H73" s="112"/>
      <c r="I73" s="107"/>
      <c r="K73" s="107"/>
      <c r="M73" s="108" t="s">
        <v>44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Začištění omítek kolem oken,dveří apod.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3" t="s">
        <v>80</v>
      </c>
      <c r="D74" s="174"/>
      <c r="E74" s="109">
        <v>6.54</v>
      </c>
      <c r="F74" s="110"/>
      <c r="G74" s="111"/>
      <c r="H74" s="112"/>
      <c r="I74" s="107"/>
      <c r="K74" s="107"/>
      <c r="M74" s="108" t="s">
        <v>80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1.NP: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3" t="s">
        <v>49</v>
      </c>
      <c r="D75" s="174"/>
      <c r="E75" s="109">
        <v>0</v>
      </c>
      <c r="F75" s="110"/>
      <c r="G75" s="111"/>
      <c r="H75" s="112"/>
      <c r="I75" s="107"/>
      <c r="K75" s="107"/>
      <c r="M75" s="108" t="s">
        <v>49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2*2,65+0,865+2*0,075+0,225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3" t="s">
        <v>81</v>
      </c>
      <c r="D76" s="174"/>
      <c r="E76" s="109">
        <v>6.9349999999999996</v>
      </c>
      <c r="F76" s="110"/>
      <c r="G76" s="111"/>
      <c r="H76" s="112"/>
      <c r="I76" s="107"/>
      <c r="K76" s="107"/>
      <c r="M76" s="108" t="s">
        <v>81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10</v>
      </c>
      <c r="B77" s="96" t="s">
        <v>82</v>
      </c>
      <c r="C77" s="97" t="s">
        <v>83</v>
      </c>
      <c r="D77" s="98" t="s">
        <v>29</v>
      </c>
      <c r="E77" s="99">
        <v>46.6</v>
      </c>
      <c r="F77" s="100"/>
      <c r="G77" s="101">
        <f>E77*F77</f>
        <v>0</v>
      </c>
      <c r="H77" s="102">
        <v>5.33999999999679E-3</v>
      </c>
      <c r="I77" s="103">
        <f>E77*H77</f>
        <v>0.24884399999985043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3" t="s">
        <v>46</v>
      </c>
      <c r="D78" s="174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Oprava vápen.omítek stěn do 10 % pl. - hladkých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3" t="s">
        <v>84</v>
      </c>
      <c r="D79" s="174"/>
      <c r="E79" s="109">
        <v>23.3</v>
      </c>
      <c r="F79" s="110"/>
      <c r="G79" s="111"/>
      <c r="H79" s="112"/>
      <c r="I79" s="107"/>
      <c r="K79" s="107"/>
      <c r="M79" s="108" t="s">
        <v>84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3" t="s">
        <v>48</v>
      </c>
      <c r="D80" s="174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2,5*(2*3,47+2*2,05-0,375-0,625)-0,9*2,0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3" t="s">
        <v>84</v>
      </c>
      <c r="D81" s="174"/>
      <c r="E81" s="109">
        <v>23.3</v>
      </c>
      <c r="F81" s="110"/>
      <c r="G81" s="111"/>
      <c r="H81" s="112"/>
      <c r="I81" s="107"/>
      <c r="K81" s="107"/>
      <c r="M81" s="108" t="s">
        <v>84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14" t="s">
        <v>30</v>
      </c>
      <c r="B82" s="115" t="s">
        <v>59</v>
      </c>
      <c r="C82" s="116" t="s">
        <v>60</v>
      </c>
      <c r="D82" s="117"/>
      <c r="E82" s="118"/>
      <c r="F82" s="118"/>
      <c r="G82" s="119">
        <f>SUM(G32:G81)</f>
        <v>0</v>
      </c>
      <c r="H82" s="120"/>
      <c r="I82" s="121">
        <f>SUM(I32:I81)</f>
        <v>1.0088785599998413</v>
      </c>
      <c r="J82" s="122"/>
      <c r="K82" s="121">
        <f>SUM(K32:K81)</f>
        <v>0</v>
      </c>
      <c r="O82" s="94"/>
      <c r="X82" s="123">
        <f>K82</f>
        <v>0</v>
      </c>
      <c r="Y82" s="123">
        <f>I82</f>
        <v>1.0088785599998413</v>
      </c>
      <c r="Z82" s="124">
        <f>G82</f>
        <v>0</v>
      </c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25"/>
      <c r="BB82" s="125"/>
      <c r="BC82" s="125"/>
      <c r="BD82" s="125"/>
      <c r="BE82" s="125"/>
      <c r="BF82" s="125"/>
      <c r="BG82" s="104"/>
      <c r="BH82" s="104"/>
      <c r="BI82" s="104"/>
      <c r="BJ82" s="104"/>
      <c r="BK82" s="104"/>
    </row>
    <row r="83" spans="1:104" ht="14.25" customHeight="1" x14ac:dyDescent="0.2">
      <c r="A83" s="86" t="s">
        <v>27</v>
      </c>
      <c r="B83" s="87" t="s">
        <v>85</v>
      </c>
      <c r="C83" s="88" t="s">
        <v>86</v>
      </c>
      <c r="D83" s="89"/>
      <c r="E83" s="90"/>
      <c r="F83" s="90"/>
      <c r="G83" s="91"/>
      <c r="H83" s="92"/>
      <c r="I83" s="93"/>
      <c r="J83" s="92"/>
      <c r="K83" s="93"/>
      <c r="O83" s="94"/>
    </row>
    <row r="84" spans="1:104" x14ac:dyDescent="0.2">
      <c r="A84" s="95">
        <v>11</v>
      </c>
      <c r="B84" s="96" t="s">
        <v>87</v>
      </c>
      <c r="C84" s="97" t="s">
        <v>88</v>
      </c>
      <c r="D84" s="98" t="s">
        <v>29</v>
      </c>
      <c r="E84" s="99">
        <v>4.0999999999999996</v>
      </c>
      <c r="F84" s="100"/>
      <c r="G84" s="101">
        <f>E84*F84</f>
        <v>0</v>
      </c>
      <c r="H84" s="102">
        <v>1.5999999999998201E-3</v>
      </c>
      <c r="I84" s="103">
        <f>E84*H84</f>
        <v>6.5599999999992617E-3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1</v>
      </c>
      <c r="AC84" s="104">
        <v>1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1</v>
      </c>
      <c r="CZ84" s="61">
        <v>1</v>
      </c>
    </row>
    <row r="85" spans="1:104" x14ac:dyDescent="0.2">
      <c r="A85" s="105"/>
      <c r="B85" s="106"/>
      <c r="C85" s="173" t="s">
        <v>46</v>
      </c>
      <c r="D85" s="174"/>
      <c r="E85" s="109">
        <v>0</v>
      </c>
      <c r="F85" s="110"/>
      <c r="G85" s="111"/>
      <c r="H85" s="112"/>
      <c r="I85" s="107"/>
      <c r="K85" s="107"/>
      <c r="M85" s="108" t="s">
        <v>46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Vyspravení beton. konstrukcí - adhézní můstek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3" t="s">
        <v>89</v>
      </c>
      <c r="D86" s="174"/>
      <c r="E86" s="109">
        <v>2.0499999999999998</v>
      </c>
      <c r="F86" s="110"/>
      <c r="G86" s="111"/>
      <c r="H86" s="112"/>
      <c r="I86" s="107"/>
      <c r="K86" s="107"/>
      <c r="M86" s="108" t="s">
        <v>89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2.NP: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3" t="s">
        <v>48</v>
      </c>
      <c r="D87" s="174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1,0*2,05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3" t="s">
        <v>89</v>
      </c>
      <c r="D88" s="174"/>
      <c r="E88" s="109">
        <v>2.0499999999999998</v>
      </c>
      <c r="F88" s="110"/>
      <c r="G88" s="111"/>
      <c r="H88" s="112"/>
      <c r="I88" s="107"/>
      <c r="K88" s="107"/>
      <c r="M88" s="108" t="s">
        <v>89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3.NP: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95">
        <v>12</v>
      </c>
      <c r="B89" s="96" t="s">
        <v>90</v>
      </c>
      <c r="C89" s="97" t="s">
        <v>91</v>
      </c>
      <c r="D89" s="98" t="s">
        <v>92</v>
      </c>
      <c r="E89" s="99">
        <v>1.84E-2</v>
      </c>
      <c r="F89" s="100"/>
      <c r="G89" s="101">
        <f>E89*F89</f>
        <v>0</v>
      </c>
      <c r="H89" s="102">
        <v>2.5</v>
      </c>
      <c r="I89" s="103">
        <f>E89*H89</f>
        <v>4.5999999999999999E-2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1</v>
      </c>
      <c r="AC89" s="104">
        <v>1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1</v>
      </c>
      <c r="CZ89" s="61">
        <v>1</v>
      </c>
    </row>
    <row r="90" spans="1:104" x14ac:dyDescent="0.2">
      <c r="A90" s="105"/>
      <c r="B90" s="106"/>
      <c r="C90" s="173" t="s">
        <v>46</v>
      </c>
      <c r="D90" s="174"/>
      <c r="E90" s="109">
        <v>0</v>
      </c>
      <c r="F90" s="110"/>
      <c r="G90" s="111"/>
      <c r="H90" s="112"/>
      <c r="I90" s="107"/>
      <c r="K90" s="107"/>
      <c r="M90" s="108" t="s">
        <v>46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Doplnění rýh betonem v dosavadních mazaninách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3" t="s">
        <v>93</v>
      </c>
      <c r="D91" s="174"/>
      <c r="E91" s="109">
        <v>9.1999999999999998E-3</v>
      </c>
      <c r="F91" s="110"/>
      <c r="G91" s="111"/>
      <c r="H91" s="112"/>
      <c r="I91" s="107"/>
      <c r="K91" s="107"/>
      <c r="M91" s="108" t="s">
        <v>93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>C90</f>
        <v>2.NP: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3" t="s">
        <v>48</v>
      </c>
      <c r="D92" s="174"/>
      <c r="E92" s="109">
        <v>0</v>
      </c>
      <c r="F92" s="110"/>
      <c r="G92" s="111"/>
      <c r="H92" s="112"/>
      <c r="I92" s="107"/>
      <c r="K92" s="107"/>
      <c r="M92" s="108" t="s">
        <v>48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0,03*0,15*2,05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3" t="s">
        <v>93</v>
      </c>
      <c r="D93" s="174"/>
      <c r="E93" s="109">
        <v>9.1999999999999998E-3</v>
      </c>
      <c r="F93" s="110"/>
      <c r="G93" s="111"/>
      <c r="H93" s="112"/>
      <c r="I93" s="107"/>
      <c r="K93" s="107"/>
      <c r="M93" s="108" t="s">
        <v>93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3.NP:</v>
      </c>
      <c r="BE93" s="104"/>
      <c r="BF93" s="104"/>
      <c r="BG93" s="104"/>
      <c r="BH93" s="104"/>
      <c r="BI93" s="104"/>
      <c r="BJ93" s="104"/>
      <c r="BK93" s="104"/>
    </row>
    <row r="94" spans="1:104" ht="22.5" x14ac:dyDescent="0.2">
      <c r="A94" s="95">
        <v>13</v>
      </c>
      <c r="B94" s="96" t="s">
        <v>94</v>
      </c>
      <c r="C94" s="97" t="s">
        <v>95</v>
      </c>
      <c r="D94" s="98" t="s">
        <v>29</v>
      </c>
      <c r="E94" s="99">
        <v>4.0999999999999996</v>
      </c>
      <c r="F94" s="100"/>
      <c r="G94" s="101">
        <f>E94*F94</f>
        <v>0</v>
      </c>
      <c r="H94" s="102">
        <v>6.0000000000002301E-2</v>
      </c>
      <c r="I94" s="103">
        <f>E94*H94</f>
        <v>0.24600000000000941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1</v>
      </c>
      <c r="AC94" s="104">
        <v>1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1</v>
      </c>
      <c r="CZ94" s="61">
        <v>1</v>
      </c>
    </row>
    <row r="95" spans="1:104" x14ac:dyDescent="0.2">
      <c r="A95" s="105"/>
      <c r="B95" s="106"/>
      <c r="C95" s="173" t="s">
        <v>46</v>
      </c>
      <c r="D95" s="174"/>
      <c r="E95" s="109">
        <v>0</v>
      </c>
      <c r="F95" s="110"/>
      <c r="G95" s="111"/>
      <c r="H95" s="112"/>
      <c r="I95" s="107"/>
      <c r="K95" s="107"/>
      <c r="M95" s="108" t="s">
        <v>46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Potěr ze SMS, ruční zpracování, tl. 30 mm pro vnitřní účely, spádový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3" t="s">
        <v>89</v>
      </c>
      <c r="D96" s="174"/>
      <c r="E96" s="109">
        <v>2.0499999999999998</v>
      </c>
      <c r="F96" s="110"/>
      <c r="G96" s="111"/>
      <c r="H96" s="112"/>
      <c r="I96" s="107"/>
      <c r="K96" s="107"/>
      <c r="M96" s="108" t="s">
        <v>89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2.NP: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3" t="s">
        <v>48</v>
      </c>
      <c r="D97" s="174"/>
      <c r="E97" s="109">
        <v>0</v>
      </c>
      <c r="F97" s="110"/>
      <c r="G97" s="111"/>
      <c r="H97" s="112"/>
      <c r="I97" s="107"/>
      <c r="K97" s="107"/>
      <c r="M97" s="108" t="s">
        <v>48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1,0*2,05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3" t="s">
        <v>89</v>
      </c>
      <c r="D98" s="174"/>
      <c r="E98" s="109">
        <v>2.0499999999999998</v>
      </c>
      <c r="F98" s="110"/>
      <c r="G98" s="111"/>
      <c r="H98" s="112"/>
      <c r="I98" s="107"/>
      <c r="K98" s="107"/>
      <c r="M98" s="108" t="s">
        <v>89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3.NP: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14" t="s">
        <v>30</v>
      </c>
      <c r="B99" s="115" t="s">
        <v>85</v>
      </c>
      <c r="C99" s="116" t="s">
        <v>86</v>
      </c>
      <c r="D99" s="117"/>
      <c r="E99" s="118"/>
      <c r="F99" s="118"/>
      <c r="G99" s="119">
        <f>SUM(G83:G98)</f>
        <v>0</v>
      </c>
      <c r="H99" s="120"/>
      <c r="I99" s="121">
        <f>SUM(I83:I98)</f>
        <v>0.29856000000000865</v>
      </c>
      <c r="J99" s="122"/>
      <c r="K99" s="121">
        <f>SUM(K83:K98)</f>
        <v>0</v>
      </c>
      <c r="O99" s="94"/>
      <c r="X99" s="123">
        <f>K99</f>
        <v>0</v>
      </c>
      <c r="Y99" s="123">
        <f>I99</f>
        <v>0.29856000000000865</v>
      </c>
      <c r="Z99" s="124">
        <f>G99</f>
        <v>0</v>
      </c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25"/>
      <c r="BB99" s="125"/>
      <c r="BC99" s="125"/>
      <c r="BD99" s="125"/>
      <c r="BE99" s="125"/>
      <c r="BF99" s="125"/>
      <c r="BG99" s="104"/>
      <c r="BH99" s="104"/>
      <c r="BI99" s="104"/>
      <c r="BJ99" s="104"/>
      <c r="BK99" s="104"/>
    </row>
    <row r="100" spans="1:104" ht="14.25" customHeight="1" x14ac:dyDescent="0.2">
      <c r="A100" s="86" t="s">
        <v>27</v>
      </c>
      <c r="B100" s="87" t="s">
        <v>96</v>
      </c>
      <c r="C100" s="88" t="s">
        <v>97</v>
      </c>
      <c r="D100" s="89"/>
      <c r="E100" s="90"/>
      <c r="F100" s="90"/>
      <c r="G100" s="91"/>
      <c r="H100" s="92"/>
      <c r="I100" s="93"/>
      <c r="J100" s="92"/>
      <c r="K100" s="93"/>
      <c r="O100" s="94"/>
    </row>
    <row r="101" spans="1:104" x14ac:dyDescent="0.2">
      <c r="A101" s="95">
        <v>14</v>
      </c>
      <c r="B101" s="96" t="s">
        <v>98</v>
      </c>
      <c r="C101" s="97" t="s">
        <v>99</v>
      </c>
      <c r="D101" s="98" t="s">
        <v>100</v>
      </c>
      <c r="E101" s="99">
        <v>2</v>
      </c>
      <c r="F101" s="100"/>
      <c r="G101" s="101">
        <f>E101*F101</f>
        <v>0</v>
      </c>
      <c r="H101" s="102">
        <v>3.99999999999956E-4</v>
      </c>
      <c r="I101" s="103">
        <f>E101*H101</f>
        <v>7.99999999999912E-4</v>
      </c>
      <c r="J101" s="102">
        <v>0</v>
      </c>
      <c r="K101" s="103">
        <f>E101*J101</f>
        <v>0</v>
      </c>
      <c r="O101" s="94"/>
      <c r="Z101" s="104"/>
      <c r="AA101" s="104">
        <v>1</v>
      </c>
      <c r="AB101" s="104">
        <v>7</v>
      </c>
      <c r="AC101" s="104">
        <v>7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1</v>
      </c>
      <c r="CB101" s="104">
        <v>7</v>
      </c>
      <c r="CZ101" s="61">
        <v>1</v>
      </c>
    </row>
    <row r="102" spans="1:104" x14ac:dyDescent="0.2">
      <c r="A102" s="105"/>
      <c r="B102" s="106"/>
      <c r="C102" s="173" t="s">
        <v>46</v>
      </c>
      <c r="D102" s="174"/>
      <c r="E102" s="109">
        <v>0</v>
      </c>
      <c r="F102" s="110"/>
      <c r="G102" s="111"/>
      <c r="H102" s="112"/>
      <c r="I102" s="107"/>
      <c r="K102" s="107"/>
      <c r="M102" s="108" t="s">
        <v>46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Montáž otvorových výplní - dvířek, poklopů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3" t="s">
        <v>28</v>
      </c>
      <c r="D103" s="174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3" t="s">
        <v>48</v>
      </c>
      <c r="D104" s="174"/>
      <c r="E104" s="109">
        <v>0</v>
      </c>
      <c r="F104" s="110"/>
      <c r="G104" s="111"/>
      <c r="H104" s="112"/>
      <c r="I104" s="107"/>
      <c r="K104" s="107"/>
      <c r="M104" s="108" t="s">
        <v>48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1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3" t="s">
        <v>28</v>
      </c>
      <c r="D105" s="174"/>
      <c r="E105" s="109">
        <v>1</v>
      </c>
      <c r="F105" s="110"/>
      <c r="G105" s="111"/>
      <c r="H105" s="112"/>
      <c r="I105" s="107"/>
      <c r="K105" s="107"/>
      <c r="M105" s="108">
        <v>1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>C104</f>
        <v>3.NP: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95">
        <v>15</v>
      </c>
      <c r="B106" s="96" t="s">
        <v>510</v>
      </c>
      <c r="C106" s="97" t="s">
        <v>511</v>
      </c>
      <c r="D106" s="98" t="s">
        <v>100</v>
      </c>
      <c r="E106" s="99">
        <v>2</v>
      </c>
      <c r="F106" s="100"/>
      <c r="G106" s="101">
        <f>E106*F106</f>
        <v>0</v>
      </c>
      <c r="H106" s="102">
        <v>4.6999999999997001E-3</v>
      </c>
      <c r="I106" s="103">
        <f>E106*H106</f>
        <v>9.3999999999994002E-3</v>
      </c>
      <c r="J106" s="102"/>
      <c r="K106" s="103">
        <f>E106*J106</f>
        <v>0</v>
      </c>
      <c r="O106" s="94"/>
      <c r="Z106" s="104"/>
      <c r="AA106" s="104">
        <v>3</v>
      </c>
      <c r="AB106" s="104">
        <v>1</v>
      </c>
      <c r="AC106" s="104">
        <v>55360280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3</v>
      </c>
      <c r="CB106" s="104">
        <v>1</v>
      </c>
      <c r="CZ106" s="61">
        <v>1</v>
      </c>
    </row>
    <row r="107" spans="1:104" x14ac:dyDescent="0.2">
      <c r="A107" s="105"/>
      <c r="B107" s="106"/>
      <c r="C107" s="173" t="s">
        <v>46</v>
      </c>
      <c r="D107" s="174"/>
      <c r="E107" s="109">
        <v>0</v>
      </c>
      <c r="F107" s="110"/>
      <c r="G107" s="111"/>
      <c r="H107" s="112"/>
      <c r="I107" s="107"/>
      <c r="K107" s="107"/>
      <c r="M107" s="108" t="s">
        <v>46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Dvířka revizní protipožární 300 x 300 mm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3" t="s">
        <v>28</v>
      </c>
      <c r="D108" s="174"/>
      <c r="E108" s="109">
        <v>1</v>
      </c>
      <c r="F108" s="110"/>
      <c r="G108" s="111"/>
      <c r="H108" s="112"/>
      <c r="I108" s="107"/>
      <c r="K108" s="107"/>
      <c r="M108" s="108">
        <v>1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2.NP: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3" t="s">
        <v>48</v>
      </c>
      <c r="D109" s="174"/>
      <c r="E109" s="109">
        <v>0</v>
      </c>
      <c r="F109" s="110"/>
      <c r="G109" s="111"/>
      <c r="H109" s="112"/>
      <c r="I109" s="107"/>
      <c r="K109" s="107"/>
      <c r="M109" s="108" t="s">
        <v>48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1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3" t="s">
        <v>28</v>
      </c>
      <c r="D110" s="174"/>
      <c r="E110" s="109">
        <v>1</v>
      </c>
      <c r="F110" s="110"/>
      <c r="G110" s="111"/>
      <c r="H110" s="112"/>
      <c r="I110" s="107"/>
      <c r="K110" s="107"/>
      <c r="M110" s="108">
        <v>1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>C109</f>
        <v>3.NP: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14" t="s">
        <v>30</v>
      </c>
      <c r="B111" s="115" t="s">
        <v>96</v>
      </c>
      <c r="C111" s="116" t="s">
        <v>97</v>
      </c>
      <c r="D111" s="117"/>
      <c r="E111" s="118"/>
      <c r="F111" s="118"/>
      <c r="G111" s="119">
        <f>SUM(G100:G110)</f>
        <v>0</v>
      </c>
      <c r="H111" s="120"/>
      <c r="I111" s="121">
        <f>SUM(I100:I110)</f>
        <v>1.0199999999999312E-2</v>
      </c>
      <c r="J111" s="122"/>
      <c r="K111" s="121">
        <f>SUM(K100:K110)</f>
        <v>0</v>
      </c>
      <c r="O111" s="94"/>
      <c r="X111" s="123">
        <f>K111</f>
        <v>0</v>
      </c>
      <c r="Y111" s="123">
        <f>I111</f>
        <v>1.0199999999999312E-2</v>
      </c>
      <c r="Z111" s="124">
        <f>G111</f>
        <v>0</v>
      </c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25"/>
      <c r="BB111" s="125"/>
      <c r="BC111" s="125"/>
      <c r="BD111" s="125"/>
      <c r="BE111" s="125"/>
      <c r="BF111" s="125"/>
      <c r="BG111" s="104"/>
      <c r="BH111" s="104"/>
      <c r="BI111" s="104"/>
      <c r="BJ111" s="104"/>
      <c r="BK111" s="104"/>
    </row>
    <row r="112" spans="1:104" ht="14.25" customHeight="1" x14ac:dyDescent="0.2">
      <c r="A112" s="86" t="s">
        <v>27</v>
      </c>
      <c r="B112" s="87" t="s">
        <v>101</v>
      </c>
      <c r="C112" s="88" t="s">
        <v>102</v>
      </c>
      <c r="D112" s="89"/>
      <c r="E112" s="90"/>
      <c r="F112" s="90"/>
      <c r="G112" s="91"/>
      <c r="H112" s="92"/>
      <c r="I112" s="93"/>
      <c r="J112" s="92"/>
      <c r="K112" s="93"/>
      <c r="O112" s="94"/>
    </row>
    <row r="113" spans="1:104" x14ac:dyDescent="0.2">
      <c r="A113" s="95">
        <v>16</v>
      </c>
      <c r="B113" s="96" t="s">
        <v>103</v>
      </c>
      <c r="C113" s="97" t="s">
        <v>104</v>
      </c>
      <c r="D113" s="98" t="s">
        <v>29</v>
      </c>
      <c r="E113" s="99">
        <v>16.458200000000001</v>
      </c>
      <c r="F113" s="100"/>
      <c r="G113" s="101">
        <f>E113*F113</f>
        <v>0</v>
      </c>
      <c r="H113" s="102">
        <v>1.21000000000038E-3</v>
      </c>
      <c r="I113" s="103">
        <f>E113*H113</f>
        <v>1.9914422000006256E-2</v>
      </c>
      <c r="J113" s="102">
        <v>0</v>
      </c>
      <c r="K113" s="103">
        <f>E113*J113</f>
        <v>0</v>
      </c>
      <c r="O113" s="94"/>
      <c r="Z113" s="104"/>
      <c r="AA113" s="104">
        <v>1</v>
      </c>
      <c r="AB113" s="104">
        <v>1</v>
      </c>
      <c r="AC113" s="104">
        <v>1</v>
      </c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CA113" s="104">
        <v>1</v>
      </c>
      <c r="CB113" s="104">
        <v>1</v>
      </c>
      <c r="CZ113" s="61">
        <v>1</v>
      </c>
    </row>
    <row r="114" spans="1:104" x14ac:dyDescent="0.2">
      <c r="A114" s="105"/>
      <c r="B114" s="106"/>
      <c r="C114" s="173" t="s">
        <v>44</v>
      </c>
      <c r="D114" s="174"/>
      <c r="E114" s="109">
        <v>0</v>
      </c>
      <c r="F114" s="110"/>
      <c r="G114" s="111"/>
      <c r="H114" s="112"/>
      <c r="I114" s="107"/>
      <c r="K114" s="107"/>
      <c r="M114" s="108" t="s">
        <v>44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ref="BD114:BD121" si="6">C113</f>
        <v>Lešení lehké pomocné, výška podlahy do 1,2 m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05"/>
      <c r="B115" s="106"/>
      <c r="C115" s="173" t="s">
        <v>105</v>
      </c>
      <c r="D115" s="174"/>
      <c r="E115" s="109">
        <v>1.1000000000000001</v>
      </c>
      <c r="F115" s="110"/>
      <c r="G115" s="111"/>
      <c r="H115" s="112"/>
      <c r="I115" s="107"/>
      <c r="K115" s="107"/>
      <c r="M115" s="108" t="s">
        <v>105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 t="shared" si="6"/>
        <v>1.NP: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3" t="s">
        <v>46</v>
      </c>
      <c r="D116" s="174"/>
      <c r="E116" s="109">
        <v>0</v>
      </c>
      <c r="F116" s="110"/>
      <c r="G116" s="111"/>
      <c r="H116" s="112"/>
      <c r="I116" s="107"/>
      <c r="K116" s="107"/>
      <c r="M116" s="108" t="s">
        <v>46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si="6"/>
        <v>1,0*1,1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3" t="s">
        <v>53</v>
      </c>
      <c r="D117" s="174"/>
      <c r="E117" s="109">
        <v>6.8791000000000002</v>
      </c>
      <c r="F117" s="110"/>
      <c r="G117" s="111"/>
      <c r="H117" s="112"/>
      <c r="I117" s="107"/>
      <c r="K117" s="107"/>
      <c r="M117" s="108" t="s">
        <v>53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6"/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3" t="s">
        <v>48</v>
      </c>
      <c r="D118" s="174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6"/>
        <v>2,05*3,47-0,625*0,375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3" t="s">
        <v>53</v>
      </c>
      <c r="D119" s="174"/>
      <c r="E119" s="109">
        <v>6.8791000000000002</v>
      </c>
      <c r="F119" s="110"/>
      <c r="G119" s="111"/>
      <c r="H119" s="112"/>
      <c r="I119" s="107"/>
      <c r="K119" s="107"/>
      <c r="M119" s="108" t="s">
        <v>53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6"/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3" t="s">
        <v>49</v>
      </c>
      <c r="D120" s="174"/>
      <c r="E120" s="109">
        <v>0</v>
      </c>
      <c r="F120" s="110"/>
      <c r="G120" s="111"/>
      <c r="H120" s="112"/>
      <c r="I120" s="107"/>
      <c r="K120" s="107"/>
      <c r="M120" s="108" t="s">
        <v>49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 t="shared" si="6"/>
        <v>2,05*3,47-0,625*0,375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3" t="s">
        <v>106</v>
      </c>
      <c r="D121" s="174"/>
      <c r="E121" s="109">
        <v>1.6</v>
      </c>
      <c r="F121" s="110"/>
      <c r="G121" s="111"/>
      <c r="H121" s="112"/>
      <c r="I121" s="107"/>
      <c r="K121" s="107"/>
      <c r="M121" s="108" t="s">
        <v>106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si="6"/>
        <v>4.NP: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14" t="s">
        <v>30</v>
      </c>
      <c r="B122" s="115" t="s">
        <v>101</v>
      </c>
      <c r="C122" s="116" t="s">
        <v>102</v>
      </c>
      <c r="D122" s="117"/>
      <c r="E122" s="118"/>
      <c r="F122" s="118"/>
      <c r="G122" s="119">
        <f>SUM(G112:G121)</f>
        <v>0</v>
      </c>
      <c r="H122" s="120"/>
      <c r="I122" s="121">
        <f>SUM(I112:I121)</f>
        <v>1.9914422000006256E-2</v>
      </c>
      <c r="J122" s="122"/>
      <c r="K122" s="121">
        <f>SUM(K112:K121)</f>
        <v>0</v>
      </c>
      <c r="O122" s="94"/>
      <c r="X122" s="123">
        <f>K122</f>
        <v>0</v>
      </c>
      <c r="Y122" s="123">
        <f>I122</f>
        <v>1.9914422000006256E-2</v>
      </c>
      <c r="Z122" s="124">
        <f>G122</f>
        <v>0</v>
      </c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25"/>
      <c r="BB122" s="125"/>
      <c r="BC122" s="125"/>
      <c r="BD122" s="125"/>
      <c r="BE122" s="125"/>
      <c r="BF122" s="125"/>
      <c r="BG122" s="104"/>
      <c r="BH122" s="104"/>
      <c r="BI122" s="104"/>
      <c r="BJ122" s="104"/>
      <c r="BK122" s="104"/>
    </row>
    <row r="123" spans="1:104" ht="14.25" customHeight="1" x14ac:dyDescent="0.2">
      <c r="A123" s="86" t="s">
        <v>27</v>
      </c>
      <c r="B123" s="87" t="s">
        <v>107</v>
      </c>
      <c r="C123" s="88" t="s">
        <v>108</v>
      </c>
      <c r="D123" s="89"/>
      <c r="E123" s="90"/>
      <c r="F123" s="90"/>
      <c r="G123" s="91"/>
      <c r="H123" s="92"/>
      <c r="I123" s="93"/>
      <c r="J123" s="92"/>
      <c r="K123" s="93"/>
      <c r="O123" s="94"/>
    </row>
    <row r="124" spans="1:104" x14ac:dyDescent="0.2">
      <c r="A124" s="95">
        <v>17</v>
      </c>
      <c r="B124" s="96" t="s">
        <v>109</v>
      </c>
      <c r="C124" s="97" t="s">
        <v>110</v>
      </c>
      <c r="D124" s="98" t="s">
        <v>29</v>
      </c>
      <c r="E124" s="99">
        <v>13.686</v>
      </c>
      <c r="F124" s="100"/>
      <c r="G124" s="101">
        <f>E124*F124</f>
        <v>0</v>
      </c>
      <c r="H124" s="102">
        <v>6.7000000000039305E-4</v>
      </c>
      <c r="I124" s="103">
        <f>E124*H124</f>
        <v>9.1696200000053792E-3</v>
      </c>
      <c r="J124" s="102">
        <v>-0.13100000000008499</v>
      </c>
      <c r="K124" s="103">
        <f>E124*J124</f>
        <v>-1.7928660000011631</v>
      </c>
      <c r="O124" s="94"/>
      <c r="Z124" s="104"/>
      <c r="AA124" s="104">
        <v>1</v>
      </c>
      <c r="AB124" s="104">
        <v>1</v>
      </c>
      <c r="AC124" s="104">
        <v>1</v>
      </c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CA124" s="104">
        <v>1</v>
      </c>
      <c r="CB124" s="104">
        <v>1</v>
      </c>
      <c r="CZ124" s="61">
        <v>1</v>
      </c>
    </row>
    <row r="125" spans="1:104" x14ac:dyDescent="0.2">
      <c r="A125" s="105"/>
      <c r="B125" s="106"/>
      <c r="C125" s="173" t="s">
        <v>44</v>
      </c>
      <c r="D125" s="174"/>
      <c r="E125" s="109">
        <v>0</v>
      </c>
      <c r="F125" s="110"/>
      <c r="G125" s="111"/>
      <c r="H125" s="112"/>
      <c r="I125" s="107"/>
      <c r="K125" s="107"/>
      <c r="M125" s="108" t="s">
        <v>44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ref="BD125:BD132" si="7">C124</f>
        <v>Bourání příček cihelných tl. 10 cm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3" t="s">
        <v>111</v>
      </c>
      <c r="D126" s="174"/>
      <c r="E126" s="109">
        <v>3.286</v>
      </c>
      <c r="F126" s="110"/>
      <c r="G126" s="111"/>
      <c r="H126" s="112"/>
      <c r="I126" s="107"/>
      <c r="K126" s="107"/>
      <c r="M126" s="108" t="s">
        <v>111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7"/>
        <v>1.NP: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3" t="s">
        <v>46</v>
      </c>
      <c r="D127" s="174"/>
      <c r="E127" s="109">
        <v>0</v>
      </c>
      <c r="F127" s="110"/>
      <c r="G127" s="111"/>
      <c r="H127" s="112"/>
      <c r="I127" s="107"/>
      <c r="K127" s="107"/>
      <c r="M127" s="108" t="s">
        <v>46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7"/>
        <v>2,65*(0,94+0,3)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3" t="s">
        <v>112</v>
      </c>
      <c r="D128" s="174"/>
      <c r="E128" s="109">
        <v>2.6875</v>
      </c>
      <c r="F128" s="110"/>
      <c r="G128" s="111"/>
      <c r="H128" s="112"/>
      <c r="I128" s="107"/>
      <c r="K128" s="107"/>
      <c r="M128" s="108" t="s">
        <v>112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7"/>
        <v>2.NP: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3" t="s">
        <v>48</v>
      </c>
      <c r="D129" s="174"/>
      <c r="E129" s="109">
        <v>0</v>
      </c>
      <c r="F129" s="110"/>
      <c r="G129" s="111"/>
      <c r="H129" s="112"/>
      <c r="I129" s="107"/>
      <c r="K129" s="107"/>
      <c r="M129" s="108" t="s">
        <v>48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7"/>
        <v>2,5*(0,66+0,3+0,115)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3" t="s">
        <v>112</v>
      </c>
      <c r="D130" s="174"/>
      <c r="E130" s="109">
        <v>2.6875</v>
      </c>
      <c r="F130" s="110"/>
      <c r="G130" s="111"/>
      <c r="H130" s="112"/>
      <c r="I130" s="107"/>
      <c r="K130" s="107"/>
      <c r="M130" s="108" t="s">
        <v>112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7"/>
        <v>3.NP: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3" t="s">
        <v>49</v>
      </c>
      <c r="D131" s="174"/>
      <c r="E131" s="109">
        <v>0</v>
      </c>
      <c r="F131" s="110"/>
      <c r="G131" s="111"/>
      <c r="H131" s="112"/>
      <c r="I131" s="107"/>
      <c r="K131" s="107"/>
      <c r="M131" s="108" t="s">
        <v>49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 t="shared" si="7"/>
        <v>2,5*(0,66+0,3+0,115)</v>
      </c>
      <c r="BE131" s="104"/>
      <c r="BF131" s="104"/>
      <c r="BG131" s="104"/>
      <c r="BH131" s="104"/>
      <c r="BI131" s="104"/>
      <c r="BJ131" s="104"/>
      <c r="BK131" s="104"/>
    </row>
    <row r="132" spans="1:104" x14ac:dyDescent="0.2">
      <c r="A132" s="105"/>
      <c r="B132" s="106"/>
      <c r="C132" s="173" t="s">
        <v>113</v>
      </c>
      <c r="D132" s="174"/>
      <c r="E132" s="109">
        <v>5.0250000000000004</v>
      </c>
      <c r="F132" s="110"/>
      <c r="G132" s="111"/>
      <c r="H132" s="112"/>
      <c r="I132" s="107"/>
      <c r="K132" s="107"/>
      <c r="M132" s="108" t="s">
        <v>113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 t="shared" si="7"/>
        <v>4.NP: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95">
        <v>18</v>
      </c>
      <c r="B133" s="96" t="s">
        <v>114</v>
      </c>
      <c r="C133" s="97" t="s">
        <v>115</v>
      </c>
      <c r="D133" s="98" t="s">
        <v>29</v>
      </c>
      <c r="E133" s="99">
        <v>6.65</v>
      </c>
      <c r="F133" s="100"/>
      <c r="G133" s="101">
        <f>E133*F133</f>
        <v>0</v>
      </c>
      <c r="H133" s="102">
        <v>6.7000000000039305E-4</v>
      </c>
      <c r="I133" s="103">
        <f>E133*H133</f>
        <v>4.4555000000026136E-3</v>
      </c>
      <c r="J133" s="102">
        <v>-0.116999999999962</v>
      </c>
      <c r="K133" s="103">
        <f>E133*J133</f>
        <v>-0.77804999999974733</v>
      </c>
      <c r="O133" s="94"/>
      <c r="Z133" s="104"/>
      <c r="AA133" s="104">
        <v>1</v>
      </c>
      <c r="AB133" s="104">
        <v>1</v>
      </c>
      <c r="AC133" s="104">
        <v>1</v>
      </c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CA133" s="104">
        <v>1</v>
      </c>
      <c r="CB133" s="104">
        <v>1</v>
      </c>
      <c r="CZ133" s="61">
        <v>1</v>
      </c>
    </row>
    <row r="134" spans="1:104" x14ac:dyDescent="0.2">
      <c r="A134" s="105"/>
      <c r="B134" s="106"/>
      <c r="C134" s="173" t="s">
        <v>46</v>
      </c>
      <c r="D134" s="174"/>
      <c r="E134" s="109">
        <v>0</v>
      </c>
      <c r="F134" s="110"/>
      <c r="G134" s="111"/>
      <c r="H134" s="112"/>
      <c r="I134" s="107"/>
      <c r="K134" s="107"/>
      <c r="M134" s="108" t="s">
        <v>46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Bourání příček z tvárnic tl. 15 cm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3" t="s">
        <v>116</v>
      </c>
      <c r="D135" s="174"/>
      <c r="E135" s="109">
        <v>3.3250000000000002</v>
      </c>
      <c r="F135" s="110"/>
      <c r="G135" s="111"/>
      <c r="H135" s="112"/>
      <c r="I135" s="107"/>
      <c r="K135" s="107"/>
      <c r="M135" s="108" t="s">
        <v>116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2.NP: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3" t="s">
        <v>48</v>
      </c>
      <c r="D136" s="174"/>
      <c r="E136" s="109">
        <v>0</v>
      </c>
      <c r="F136" s="110"/>
      <c r="G136" s="111"/>
      <c r="H136" s="112"/>
      <c r="I136" s="107"/>
      <c r="K136" s="107"/>
      <c r="M136" s="108" t="s">
        <v>48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2,5*2,05-0,9*2,0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3" t="s">
        <v>116</v>
      </c>
      <c r="D137" s="174"/>
      <c r="E137" s="109">
        <v>3.3250000000000002</v>
      </c>
      <c r="F137" s="110"/>
      <c r="G137" s="111"/>
      <c r="H137" s="112"/>
      <c r="I137" s="107"/>
      <c r="K137" s="107"/>
      <c r="M137" s="108" t="s">
        <v>116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>C136</f>
        <v>3.NP: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95">
        <v>19</v>
      </c>
      <c r="B138" s="96" t="s">
        <v>117</v>
      </c>
      <c r="C138" s="97" t="s">
        <v>118</v>
      </c>
      <c r="D138" s="98" t="s">
        <v>29</v>
      </c>
      <c r="E138" s="99">
        <v>9.5749999999999993</v>
      </c>
      <c r="F138" s="100"/>
      <c r="G138" s="101">
        <f>E138*F138</f>
        <v>0</v>
      </c>
      <c r="H138" s="102">
        <v>3.2999999999994102E-4</v>
      </c>
      <c r="I138" s="103">
        <f>E138*H138</f>
        <v>3.1597499999994351E-3</v>
      </c>
      <c r="J138" s="102">
        <v>-1.18300000000033E-2</v>
      </c>
      <c r="K138" s="103">
        <f>E138*J138</f>
        <v>-0.11327225000003159</v>
      </c>
      <c r="O138" s="94"/>
      <c r="Z138" s="104"/>
      <c r="AA138" s="104">
        <v>1</v>
      </c>
      <c r="AB138" s="104">
        <v>1</v>
      </c>
      <c r="AC138" s="104">
        <v>1</v>
      </c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CA138" s="104">
        <v>1</v>
      </c>
      <c r="CB138" s="104">
        <v>1</v>
      </c>
      <c r="CZ138" s="61">
        <v>1</v>
      </c>
    </row>
    <row r="139" spans="1:104" x14ac:dyDescent="0.2">
      <c r="A139" s="105"/>
      <c r="B139" s="106"/>
      <c r="C139" s="173" t="s">
        <v>46</v>
      </c>
      <c r="D139" s="174"/>
      <c r="E139" s="109">
        <v>0</v>
      </c>
      <c r="F139" s="110"/>
      <c r="G139" s="111"/>
      <c r="H139" s="112"/>
      <c r="I139" s="107"/>
      <c r="K139" s="107"/>
      <c r="M139" s="108" t="s">
        <v>46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DMTZ podhledu SDK, kovová kce., 1xoplášť.12,5 mm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3" t="s">
        <v>119</v>
      </c>
      <c r="D140" s="174"/>
      <c r="E140" s="109">
        <v>4.7874999999999996</v>
      </c>
      <c r="F140" s="110"/>
      <c r="G140" s="111"/>
      <c r="H140" s="112"/>
      <c r="I140" s="107"/>
      <c r="K140" s="107"/>
      <c r="M140" s="108" t="s">
        <v>119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2.NP: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3" t="s">
        <v>48</v>
      </c>
      <c r="D141" s="174"/>
      <c r="E141" s="109">
        <v>0</v>
      </c>
      <c r="F141" s="110"/>
      <c r="G141" s="111"/>
      <c r="H141" s="112"/>
      <c r="I141" s="107"/>
      <c r="K141" s="107"/>
      <c r="M141" s="108" t="s">
        <v>48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1,0*2,05-0,415*0,665+2,05*1,47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05"/>
      <c r="B142" s="106"/>
      <c r="C142" s="173" t="s">
        <v>119</v>
      </c>
      <c r="D142" s="174"/>
      <c r="E142" s="109">
        <v>4.7874999999999996</v>
      </c>
      <c r="F142" s="110"/>
      <c r="G142" s="111"/>
      <c r="H142" s="112"/>
      <c r="I142" s="107"/>
      <c r="K142" s="107"/>
      <c r="M142" s="108" t="s">
        <v>119</v>
      </c>
      <c r="O142" s="9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13" t="str">
        <f>C141</f>
        <v>3.NP:</v>
      </c>
      <c r="BE142" s="104"/>
      <c r="BF142" s="104"/>
      <c r="BG142" s="104"/>
      <c r="BH142" s="104"/>
      <c r="BI142" s="104"/>
      <c r="BJ142" s="104"/>
      <c r="BK142" s="104"/>
    </row>
    <row r="143" spans="1:104" ht="22.5" x14ac:dyDescent="0.2">
      <c r="A143" s="95">
        <v>20</v>
      </c>
      <c r="B143" s="96" t="s">
        <v>120</v>
      </c>
      <c r="C143" s="97" t="s">
        <v>121</v>
      </c>
      <c r="D143" s="98" t="s">
        <v>92</v>
      </c>
      <c r="E143" s="99">
        <v>0.10639999999999999</v>
      </c>
      <c r="F143" s="100"/>
      <c r="G143" s="101">
        <f>E143*F143</f>
        <v>0</v>
      </c>
      <c r="H143" s="102">
        <v>0</v>
      </c>
      <c r="I143" s="103">
        <f>E143*H143</f>
        <v>0</v>
      </c>
      <c r="J143" s="102">
        <v>-2.2000000000007298</v>
      </c>
      <c r="K143" s="103">
        <f>E143*J143</f>
        <v>-0.23408000000007764</v>
      </c>
      <c r="O143" s="94"/>
      <c r="Z143" s="104"/>
      <c r="AA143" s="104">
        <v>1</v>
      </c>
      <c r="AB143" s="104">
        <v>0</v>
      </c>
      <c r="AC143" s="104">
        <v>0</v>
      </c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CA143" s="104">
        <v>1</v>
      </c>
      <c r="CB143" s="104">
        <v>0</v>
      </c>
      <c r="CZ143" s="61">
        <v>1</v>
      </c>
    </row>
    <row r="144" spans="1:104" x14ac:dyDescent="0.2">
      <c r="A144" s="105"/>
      <c r="B144" s="106"/>
      <c r="C144" s="173" t="s">
        <v>46</v>
      </c>
      <c r="D144" s="174"/>
      <c r="E144" s="109">
        <v>0</v>
      </c>
      <c r="F144" s="110"/>
      <c r="G144" s="111"/>
      <c r="H144" s="112"/>
      <c r="I144" s="107"/>
      <c r="K144" s="107"/>
      <c r="M144" s="108" t="s">
        <v>46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Bourání podkladů bet., potěr tl. 10 cm, pl. 4 m2 tl. cca 3cm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3" t="s">
        <v>122</v>
      </c>
      <c r="D145" s="174"/>
      <c r="E145" s="109">
        <v>5.3199999999999997E-2</v>
      </c>
      <c r="F145" s="110"/>
      <c r="G145" s="111"/>
      <c r="H145" s="112"/>
      <c r="I145" s="107"/>
      <c r="K145" s="107"/>
      <c r="M145" s="108" t="s">
        <v>122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2.NP: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3" t="s">
        <v>48</v>
      </c>
      <c r="D146" s="174"/>
      <c r="E146" s="109">
        <v>0</v>
      </c>
      <c r="F146" s="110"/>
      <c r="G146" s="111"/>
      <c r="H146" s="112"/>
      <c r="I146" s="107"/>
      <c r="K146" s="107"/>
      <c r="M146" s="108" t="s">
        <v>48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0,03*(1,0*2,05-0,415*0,665)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05"/>
      <c r="B147" s="106"/>
      <c r="C147" s="173" t="s">
        <v>122</v>
      </c>
      <c r="D147" s="174"/>
      <c r="E147" s="109">
        <v>5.3199999999999997E-2</v>
      </c>
      <c r="F147" s="110"/>
      <c r="G147" s="111"/>
      <c r="H147" s="112"/>
      <c r="I147" s="107"/>
      <c r="K147" s="107"/>
      <c r="M147" s="108" t="s">
        <v>122</v>
      </c>
      <c r="O147" s="9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13" t="str">
        <f>C146</f>
        <v>3.NP:</v>
      </c>
      <c r="BE147" s="104"/>
      <c r="BF147" s="104"/>
      <c r="BG147" s="104"/>
      <c r="BH147" s="104"/>
      <c r="BI147" s="104"/>
      <c r="BJ147" s="104"/>
      <c r="BK147" s="104"/>
    </row>
    <row r="148" spans="1:104" ht="22.5" x14ac:dyDescent="0.2">
      <c r="A148" s="95">
        <v>21</v>
      </c>
      <c r="B148" s="96" t="s">
        <v>123</v>
      </c>
      <c r="C148" s="97" t="s">
        <v>124</v>
      </c>
      <c r="D148" s="98" t="s">
        <v>29</v>
      </c>
      <c r="E148" s="99">
        <v>9.5749999999999993</v>
      </c>
      <c r="F148" s="100"/>
      <c r="G148" s="101">
        <f>E148*F148</f>
        <v>0</v>
      </c>
      <c r="H148" s="102">
        <v>0</v>
      </c>
      <c r="I148" s="103">
        <f>E148*H148</f>
        <v>0</v>
      </c>
      <c r="J148" s="102">
        <v>-2.0000000000010201E-2</v>
      </c>
      <c r="K148" s="103">
        <f>E148*J148</f>
        <v>-0.19150000000009765</v>
      </c>
      <c r="O148" s="94"/>
      <c r="Z148" s="104"/>
      <c r="AA148" s="104">
        <v>1</v>
      </c>
      <c r="AB148" s="104">
        <v>1</v>
      </c>
      <c r="AC148" s="104">
        <v>1</v>
      </c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CA148" s="104">
        <v>1</v>
      </c>
      <c r="CB148" s="104">
        <v>1</v>
      </c>
      <c r="CZ148" s="61">
        <v>1</v>
      </c>
    </row>
    <row r="149" spans="1:104" ht="25.5" x14ac:dyDescent="0.2">
      <c r="A149" s="105"/>
      <c r="B149" s="106"/>
      <c r="C149" s="173" t="s">
        <v>46</v>
      </c>
      <c r="D149" s="174"/>
      <c r="E149" s="109">
        <v>0</v>
      </c>
      <c r="F149" s="110"/>
      <c r="G149" s="111"/>
      <c r="H149" s="112"/>
      <c r="I149" s="107"/>
      <c r="K149" s="107"/>
      <c r="M149" s="108" t="s">
        <v>46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Bourání dlaždic keramických tl. 1 cm, nad 1 m2 sbíječka, dlaždice keramické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3" t="s">
        <v>119</v>
      </c>
      <c r="D150" s="174"/>
      <c r="E150" s="109">
        <v>4.7874999999999996</v>
      </c>
      <c r="F150" s="110"/>
      <c r="G150" s="111"/>
      <c r="H150" s="112"/>
      <c r="I150" s="107"/>
      <c r="K150" s="107"/>
      <c r="M150" s="108" t="s">
        <v>119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2.NP: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3" t="s">
        <v>48</v>
      </c>
      <c r="D151" s="174"/>
      <c r="E151" s="109">
        <v>0</v>
      </c>
      <c r="F151" s="110"/>
      <c r="G151" s="111"/>
      <c r="H151" s="112"/>
      <c r="I151" s="107"/>
      <c r="K151" s="107"/>
      <c r="M151" s="108" t="s">
        <v>48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1,0*2,05-0,415*0,665+2,05*1,47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3" t="s">
        <v>119</v>
      </c>
      <c r="D152" s="174"/>
      <c r="E152" s="109">
        <v>4.7874999999999996</v>
      </c>
      <c r="F152" s="110"/>
      <c r="G152" s="111"/>
      <c r="H152" s="112"/>
      <c r="I152" s="107"/>
      <c r="K152" s="107"/>
      <c r="M152" s="108" t="s">
        <v>119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3.NP: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95">
        <v>22</v>
      </c>
      <c r="B153" s="96" t="s">
        <v>125</v>
      </c>
      <c r="C153" s="97" t="s">
        <v>126</v>
      </c>
      <c r="D153" s="98" t="s">
        <v>100</v>
      </c>
      <c r="E153" s="99">
        <v>4</v>
      </c>
      <c r="F153" s="100"/>
      <c r="G153" s="101">
        <f>E153*F153</f>
        <v>0</v>
      </c>
      <c r="H153" s="102">
        <v>0</v>
      </c>
      <c r="I153" s="103">
        <f>E153*H153</f>
        <v>0</v>
      </c>
      <c r="J153" s="102">
        <v>0</v>
      </c>
      <c r="K153" s="103">
        <f>E153*J153</f>
        <v>0</v>
      </c>
      <c r="O153" s="94"/>
      <c r="Z153" s="104"/>
      <c r="AA153" s="104">
        <v>1</v>
      </c>
      <c r="AB153" s="104">
        <v>1</v>
      </c>
      <c r="AC153" s="104">
        <v>1</v>
      </c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CA153" s="104">
        <v>1</v>
      </c>
      <c r="CB153" s="104">
        <v>1</v>
      </c>
      <c r="CZ153" s="61">
        <v>1</v>
      </c>
    </row>
    <row r="154" spans="1:104" x14ac:dyDescent="0.2">
      <c r="A154" s="105"/>
      <c r="B154" s="106"/>
      <c r="C154" s="173" t="s">
        <v>46</v>
      </c>
      <c r="D154" s="174"/>
      <c r="E154" s="109">
        <v>0</v>
      </c>
      <c r="F154" s="110"/>
      <c r="G154" s="111"/>
      <c r="H154" s="112"/>
      <c r="I154" s="107"/>
      <c r="K154" s="107"/>
      <c r="M154" s="108" t="s">
        <v>46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>C153</f>
        <v>Vyvěšení dřevěných dveřních křídel pl. do 2 m2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3" t="s">
        <v>127</v>
      </c>
      <c r="D155" s="174"/>
      <c r="E155" s="109">
        <v>2</v>
      </c>
      <c r="F155" s="110"/>
      <c r="G155" s="111"/>
      <c r="H155" s="112"/>
      <c r="I155" s="107"/>
      <c r="K155" s="107"/>
      <c r="M155" s="108">
        <v>2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2.NP: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3" t="s">
        <v>48</v>
      </c>
      <c r="D156" s="174"/>
      <c r="E156" s="109">
        <v>0</v>
      </c>
      <c r="F156" s="110"/>
      <c r="G156" s="111"/>
      <c r="H156" s="112"/>
      <c r="I156" s="107"/>
      <c r="K156" s="107"/>
      <c r="M156" s="108" t="s">
        <v>48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3" t="s">
        <v>127</v>
      </c>
      <c r="D157" s="174"/>
      <c r="E157" s="109">
        <v>2</v>
      </c>
      <c r="F157" s="110"/>
      <c r="G157" s="111"/>
      <c r="H157" s="112"/>
      <c r="I157" s="107"/>
      <c r="K157" s="107"/>
      <c r="M157" s="108">
        <v>2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3.NP: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95">
        <v>23</v>
      </c>
      <c r="B158" s="96" t="s">
        <v>128</v>
      </c>
      <c r="C158" s="97" t="s">
        <v>129</v>
      </c>
      <c r="D158" s="98" t="s">
        <v>29</v>
      </c>
      <c r="E158" s="99">
        <v>3.6</v>
      </c>
      <c r="F158" s="100"/>
      <c r="G158" s="101">
        <f>E158*F158</f>
        <v>0</v>
      </c>
      <c r="H158" s="102">
        <v>1.1700000000001199E-3</v>
      </c>
      <c r="I158" s="103">
        <f>E158*H158</f>
        <v>4.2120000000004315E-3</v>
      </c>
      <c r="J158" s="102">
        <v>-7.60000000000218E-2</v>
      </c>
      <c r="K158" s="103">
        <f>E158*J158</f>
        <v>-0.2736000000000785</v>
      </c>
      <c r="O158" s="94"/>
      <c r="Z158" s="104"/>
      <c r="AA158" s="104">
        <v>1</v>
      </c>
      <c r="AB158" s="104">
        <v>1</v>
      </c>
      <c r="AC158" s="104">
        <v>1</v>
      </c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04"/>
      <c r="BE158" s="104"/>
      <c r="BF158" s="104"/>
      <c r="BG158" s="104"/>
      <c r="BH158" s="104"/>
      <c r="BI158" s="104"/>
      <c r="BJ158" s="104"/>
      <c r="BK158" s="104"/>
      <c r="CA158" s="104">
        <v>1</v>
      </c>
      <c r="CB158" s="104">
        <v>1</v>
      </c>
      <c r="CZ158" s="61">
        <v>1</v>
      </c>
    </row>
    <row r="159" spans="1:104" x14ac:dyDescent="0.2">
      <c r="A159" s="105"/>
      <c r="B159" s="106"/>
      <c r="C159" s="173" t="s">
        <v>46</v>
      </c>
      <c r="D159" s="174"/>
      <c r="E159" s="109">
        <v>0</v>
      </c>
      <c r="F159" s="110"/>
      <c r="G159" s="111"/>
      <c r="H159" s="112"/>
      <c r="I159" s="107"/>
      <c r="K159" s="107"/>
      <c r="M159" s="108" t="s">
        <v>46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>C158</f>
        <v>Vybourání kovových dveřních zárubní pl. do 2 m2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105"/>
      <c r="B160" s="106"/>
      <c r="C160" s="173" t="s">
        <v>130</v>
      </c>
      <c r="D160" s="174"/>
      <c r="E160" s="109">
        <v>1.8</v>
      </c>
      <c r="F160" s="110"/>
      <c r="G160" s="111"/>
      <c r="H160" s="112"/>
      <c r="I160" s="107"/>
      <c r="K160" s="107"/>
      <c r="M160" s="108" t="s">
        <v>130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2.NP: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3" t="s">
        <v>48</v>
      </c>
      <c r="D161" s="174"/>
      <c r="E161" s="109">
        <v>0</v>
      </c>
      <c r="F161" s="110"/>
      <c r="G161" s="111"/>
      <c r="H161" s="112"/>
      <c r="I161" s="107"/>
      <c r="K161" s="107"/>
      <c r="M161" s="108" t="s">
        <v>48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0,9*2,0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105"/>
      <c r="B162" s="106"/>
      <c r="C162" s="173" t="s">
        <v>130</v>
      </c>
      <c r="D162" s="174"/>
      <c r="E162" s="109">
        <v>1.8</v>
      </c>
      <c r="F162" s="110"/>
      <c r="G162" s="111"/>
      <c r="H162" s="112"/>
      <c r="I162" s="107"/>
      <c r="K162" s="107"/>
      <c r="M162" s="108" t="s">
        <v>130</v>
      </c>
      <c r="O162" s="9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13" t="str">
        <f>C161</f>
        <v>3.NP:</v>
      </c>
      <c r="BE162" s="104"/>
      <c r="BF162" s="104"/>
      <c r="BG162" s="104"/>
      <c r="BH162" s="104"/>
      <c r="BI162" s="104"/>
      <c r="BJ162" s="104"/>
      <c r="BK162" s="104"/>
    </row>
    <row r="163" spans="1:104" x14ac:dyDescent="0.2">
      <c r="A163" s="114" t="s">
        <v>30</v>
      </c>
      <c r="B163" s="115" t="s">
        <v>107</v>
      </c>
      <c r="C163" s="116" t="s">
        <v>108</v>
      </c>
      <c r="D163" s="117"/>
      <c r="E163" s="118"/>
      <c r="F163" s="118"/>
      <c r="G163" s="119">
        <f>SUM(G123:G162)</f>
        <v>0</v>
      </c>
      <c r="H163" s="120"/>
      <c r="I163" s="121">
        <f>SUM(I123:I162)</f>
        <v>2.0996870000007859E-2</v>
      </c>
      <c r="J163" s="122"/>
      <c r="K163" s="121">
        <f>SUM(K123:K162)</f>
        <v>-3.3833682500011961</v>
      </c>
      <c r="O163" s="94"/>
      <c r="X163" s="123">
        <f>K163</f>
        <v>-3.3833682500011961</v>
      </c>
      <c r="Y163" s="123">
        <f>I163</f>
        <v>2.0996870000007859E-2</v>
      </c>
      <c r="Z163" s="124">
        <f>G163</f>
        <v>0</v>
      </c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25"/>
      <c r="BB163" s="125"/>
      <c r="BC163" s="125"/>
      <c r="BD163" s="125"/>
      <c r="BE163" s="125"/>
      <c r="BF163" s="125"/>
      <c r="BG163" s="104"/>
      <c r="BH163" s="104"/>
      <c r="BI163" s="104"/>
      <c r="BJ163" s="104"/>
      <c r="BK163" s="104"/>
    </row>
    <row r="164" spans="1:104" ht="14.25" customHeight="1" x14ac:dyDescent="0.2">
      <c r="A164" s="86" t="s">
        <v>27</v>
      </c>
      <c r="B164" s="87" t="s">
        <v>131</v>
      </c>
      <c r="C164" s="88" t="s">
        <v>132</v>
      </c>
      <c r="D164" s="89"/>
      <c r="E164" s="90"/>
      <c r="F164" s="90"/>
      <c r="G164" s="91"/>
      <c r="H164" s="92"/>
      <c r="I164" s="93"/>
      <c r="J164" s="92"/>
      <c r="K164" s="93"/>
      <c r="O164" s="94"/>
    </row>
    <row r="165" spans="1:104" x14ac:dyDescent="0.2">
      <c r="A165" s="95">
        <v>24</v>
      </c>
      <c r="B165" s="96" t="s">
        <v>133</v>
      </c>
      <c r="C165" s="97" t="s">
        <v>134</v>
      </c>
      <c r="D165" s="98" t="s">
        <v>56</v>
      </c>
      <c r="E165" s="99">
        <v>4.0999999999999996</v>
      </c>
      <c r="F165" s="100"/>
      <c r="G165" s="101">
        <f>E165*F165</f>
        <v>0</v>
      </c>
      <c r="H165" s="102">
        <v>0</v>
      </c>
      <c r="I165" s="103">
        <f>E165*H165</f>
        <v>0</v>
      </c>
      <c r="J165" s="102">
        <v>-4.5999999999990498E-4</v>
      </c>
      <c r="K165" s="103">
        <f>E165*J165</f>
        <v>-1.8859999999996102E-3</v>
      </c>
      <c r="O165" s="94"/>
      <c r="Z165" s="104"/>
      <c r="AA165" s="104">
        <v>1</v>
      </c>
      <c r="AB165" s="104">
        <v>1</v>
      </c>
      <c r="AC165" s="104">
        <v>1</v>
      </c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04"/>
      <c r="BE165" s="104"/>
      <c r="BF165" s="104"/>
      <c r="BG165" s="104"/>
      <c r="BH165" s="104"/>
      <c r="BI165" s="104"/>
      <c r="BJ165" s="104"/>
      <c r="BK165" s="104"/>
      <c r="CA165" s="104">
        <v>1</v>
      </c>
      <c r="CB165" s="104">
        <v>1</v>
      </c>
      <c r="CZ165" s="61">
        <v>1</v>
      </c>
    </row>
    <row r="166" spans="1:104" x14ac:dyDescent="0.2">
      <c r="A166" s="105"/>
      <c r="B166" s="106"/>
      <c r="C166" s="173" t="s">
        <v>46</v>
      </c>
      <c r="D166" s="174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Řezání prostého betonu hl. řezu 100 mm hl. 30mm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3" t="s">
        <v>135</v>
      </c>
      <c r="D167" s="174"/>
      <c r="E167" s="109">
        <v>2.0499999999999998</v>
      </c>
      <c r="F167" s="110"/>
      <c r="G167" s="111"/>
      <c r="H167" s="112"/>
      <c r="I167" s="107"/>
      <c r="K167" s="107"/>
      <c r="M167" s="108" t="s">
        <v>135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2.NP: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3" t="s">
        <v>48</v>
      </c>
      <c r="D168" s="174"/>
      <c r="E168" s="109">
        <v>0</v>
      </c>
      <c r="F168" s="110"/>
      <c r="G168" s="111"/>
      <c r="H168" s="112"/>
      <c r="I168" s="107"/>
      <c r="K168" s="107"/>
      <c r="M168" s="108" t="s">
        <v>48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2,05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105"/>
      <c r="B169" s="106"/>
      <c r="C169" s="173" t="s">
        <v>135</v>
      </c>
      <c r="D169" s="174"/>
      <c r="E169" s="109">
        <v>2.0499999999999998</v>
      </c>
      <c r="F169" s="110"/>
      <c r="G169" s="111"/>
      <c r="H169" s="112"/>
      <c r="I169" s="107"/>
      <c r="K169" s="107"/>
      <c r="M169" s="108" t="s">
        <v>135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3.NP: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95">
        <v>25</v>
      </c>
      <c r="B170" s="96" t="s">
        <v>136</v>
      </c>
      <c r="C170" s="97" t="s">
        <v>137</v>
      </c>
      <c r="D170" s="98" t="s">
        <v>29</v>
      </c>
      <c r="E170" s="99">
        <v>48.56</v>
      </c>
      <c r="F170" s="100"/>
      <c r="G170" s="101">
        <f>E170*F170</f>
        <v>0</v>
      </c>
      <c r="H170" s="102">
        <v>0</v>
      </c>
      <c r="I170" s="103">
        <f>E170*H170</f>
        <v>0</v>
      </c>
      <c r="J170" s="102">
        <v>-6.7999999999983601E-2</v>
      </c>
      <c r="K170" s="103">
        <f>E170*J170</f>
        <v>-3.3020799999992039</v>
      </c>
      <c r="O170" s="94"/>
      <c r="Z170" s="104"/>
      <c r="AA170" s="104">
        <v>1</v>
      </c>
      <c r="AB170" s="104">
        <v>0</v>
      </c>
      <c r="AC170" s="104">
        <v>0</v>
      </c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CA170" s="104">
        <v>1</v>
      </c>
      <c r="CB170" s="104">
        <v>0</v>
      </c>
      <c r="CZ170" s="61">
        <v>1</v>
      </c>
    </row>
    <row r="171" spans="1:104" x14ac:dyDescent="0.2">
      <c r="A171" s="105"/>
      <c r="B171" s="106"/>
      <c r="C171" s="173" t="s">
        <v>46</v>
      </c>
      <c r="D171" s="174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Odsekání vnitřních obkladů stěn nad 2 m2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3" t="s">
        <v>138</v>
      </c>
      <c r="D172" s="174"/>
      <c r="E172" s="109">
        <v>24.28</v>
      </c>
      <c r="F172" s="110"/>
      <c r="G172" s="111"/>
      <c r="H172" s="112"/>
      <c r="I172" s="107"/>
      <c r="K172" s="107"/>
      <c r="M172" s="108" t="s">
        <v>138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2.NP: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105"/>
      <c r="B173" s="106"/>
      <c r="C173" s="173" t="s">
        <v>48</v>
      </c>
      <c r="D173" s="174"/>
      <c r="E173" s="109">
        <v>0</v>
      </c>
      <c r="F173" s="110"/>
      <c r="G173" s="111"/>
      <c r="H173" s="112"/>
      <c r="I173" s="107"/>
      <c r="K173" s="107"/>
      <c r="M173" s="108" t="s">
        <v>48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>C172</f>
        <v>2,0*(2*1,85+4*2,05-3*0,9+2*1,47)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3" t="s">
        <v>138</v>
      </c>
      <c r="D174" s="174"/>
      <c r="E174" s="109">
        <v>24.28</v>
      </c>
      <c r="F174" s="110"/>
      <c r="G174" s="111"/>
      <c r="H174" s="112"/>
      <c r="I174" s="107"/>
      <c r="K174" s="107"/>
      <c r="M174" s="108" t="s">
        <v>138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>C173</f>
        <v>3.NP: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14" t="s">
        <v>30</v>
      </c>
      <c r="B175" s="115" t="s">
        <v>131</v>
      </c>
      <c r="C175" s="116" t="s">
        <v>132</v>
      </c>
      <c r="D175" s="117"/>
      <c r="E175" s="118"/>
      <c r="F175" s="118"/>
      <c r="G175" s="119">
        <f>SUM(G164:G174)</f>
        <v>0</v>
      </c>
      <c r="H175" s="120"/>
      <c r="I175" s="121">
        <f>SUM(I164:I174)</f>
        <v>0</v>
      </c>
      <c r="J175" s="122"/>
      <c r="K175" s="121">
        <f>SUM(K164:K174)</f>
        <v>-3.3039659999992033</v>
      </c>
      <c r="O175" s="94"/>
      <c r="X175" s="123">
        <f>K175</f>
        <v>-3.3039659999992033</v>
      </c>
      <c r="Y175" s="123">
        <f>I175</f>
        <v>0</v>
      </c>
      <c r="Z175" s="124">
        <f>G175</f>
        <v>0</v>
      </c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25"/>
      <c r="BB175" s="125"/>
      <c r="BC175" s="125"/>
      <c r="BD175" s="125"/>
      <c r="BE175" s="125"/>
      <c r="BF175" s="125"/>
      <c r="BG175" s="104"/>
      <c r="BH175" s="104"/>
      <c r="BI175" s="104"/>
      <c r="BJ175" s="104"/>
      <c r="BK175" s="104"/>
    </row>
    <row r="176" spans="1:104" ht="14.25" customHeight="1" x14ac:dyDescent="0.2">
      <c r="A176" s="86" t="s">
        <v>27</v>
      </c>
      <c r="B176" s="87" t="s">
        <v>139</v>
      </c>
      <c r="C176" s="88" t="s">
        <v>140</v>
      </c>
      <c r="D176" s="89"/>
      <c r="E176" s="90"/>
      <c r="F176" s="90"/>
      <c r="G176" s="91"/>
      <c r="H176" s="92"/>
      <c r="I176" s="93"/>
      <c r="J176" s="92"/>
      <c r="K176" s="93"/>
      <c r="O176" s="94"/>
    </row>
    <row r="177" spans="1:104" x14ac:dyDescent="0.2">
      <c r="A177" s="95">
        <v>26</v>
      </c>
      <c r="B177" s="96" t="s">
        <v>141</v>
      </c>
      <c r="C177" s="97" t="s">
        <v>142</v>
      </c>
      <c r="D177" s="98" t="s">
        <v>143</v>
      </c>
      <c r="E177" s="99">
        <v>2.29282927199981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</v>
      </c>
      <c r="AC177" s="104">
        <v>2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</v>
      </c>
      <c r="CZ177" s="61">
        <v>1</v>
      </c>
    </row>
    <row r="178" spans="1:104" x14ac:dyDescent="0.2">
      <c r="A178" s="114" t="s">
        <v>30</v>
      </c>
      <c r="B178" s="115" t="s">
        <v>139</v>
      </c>
      <c r="C178" s="116" t="s">
        <v>140</v>
      </c>
      <c r="D178" s="117"/>
      <c r="E178" s="118"/>
      <c r="F178" s="118"/>
      <c r="G178" s="119">
        <f>SUM(G176:G177)</f>
        <v>0</v>
      </c>
      <c r="H178" s="120"/>
      <c r="I178" s="121">
        <f>SUM(I176:I177)</f>
        <v>0</v>
      </c>
      <c r="J178" s="122"/>
      <c r="K178" s="121">
        <f>SUM(K176:K177)</f>
        <v>0</v>
      </c>
      <c r="O178" s="94"/>
      <c r="X178" s="123">
        <f>K178</f>
        <v>0</v>
      </c>
      <c r="Y178" s="123">
        <f>I178</f>
        <v>0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144</v>
      </c>
      <c r="C179" s="88" t="s">
        <v>145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ht="22.5" x14ac:dyDescent="0.2">
      <c r="A180" s="95">
        <v>27</v>
      </c>
      <c r="B180" s="96" t="s">
        <v>146</v>
      </c>
      <c r="C180" s="97" t="s">
        <v>147</v>
      </c>
      <c r="D180" s="98" t="s">
        <v>29</v>
      </c>
      <c r="E180" s="99">
        <v>21.923999999999999</v>
      </c>
      <c r="F180" s="100"/>
      <c r="G180" s="101">
        <f>E180*F180</f>
        <v>0</v>
      </c>
      <c r="H180" s="102">
        <v>3.3999999999991802E-3</v>
      </c>
      <c r="I180" s="103">
        <f>E180*H180</f>
        <v>7.4541599999982028E-2</v>
      </c>
      <c r="J180" s="102">
        <v>0</v>
      </c>
      <c r="K180" s="103">
        <f>E180*J180</f>
        <v>0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3" t="s">
        <v>46</v>
      </c>
      <c r="D181" s="174"/>
      <c r="E181" s="109">
        <v>0</v>
      </c>
      <c r="F181" s="110"/>
      <c r="G181" s="111"/>
      <c r="H181" s="112"/>
      <c r="I181" s="107"/>
      <c r="K181" s="107"/>
      <c r="M181" s="108" t="s">
        <v>46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Stěrka hydroizolační těsnicí hmotou pružná hydroizolace tl. 2mm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3" t="s">
        <v>148</v>
      </c>
      <c r="D182" s="174"/>
      <c r="E182" s="109">
        <v>10.962</v>
      </c>
      <c r="F182" s="110"/>
      <c r="G182" s="111"/>
      <c r="H182" s="112"/>
      <c r="I182" s="107"/>
      <c r="K182" s="107"/>
      <c r="M182" s="108" t="s">
        <v>148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3" t="s">
        <v>48</v>
      </c>
      <c r="D183" s="174"/>
      <c r="E183" s="109">
        <v>0</v>
      </c>
      <c r="F183" s="110"/>
      <c r="G183" s="111"/>
      <c r="H183" s="112"/>
      <c r="I183" s="107"/>
      <c r="K183" s="107"/>
      <c r="M183" s="108" t="s">
        <v>48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(2,0-0,2)*(2*2,47+2,05-0,9)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3" t="s">
        <v>148</v>
      </c>
      <c r="D184" s="174"/>
      <c r="E184" s="109">
        <v>10.962</v>
      </c>
      <c r="F184" s="110"/>
      <c r="G184" s="111"/>
      <c r="H184" s="112"/>
      <c r="I184" s="107"/>
      <c r="K184" s="107"/>
      <c r="M184" s="108" t="s">
        <v>148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28</v>
      </c>
      <c r="B185" s="96" t="s">
        <v>149</v>
      </c>
      <c r="C185" s="97" t="s">
        <v>150</v>
      </c>
      <c r="D185" s="98" t="s">
        <v>29</v>
      </c>
      <c r="E185" s="99">
        <v>32.394199999999998</v>
      </c>
      <c r="F185" s="100"/>
      <c r="G185" s="101">
        <f>E185*F185</f>
        <v>0</v>
      </c>
      <c r="H185" s="102">
        <v>1.6999999999995901E-3</v>
      </c>
      <c r="I185" s="103">
        <f>E185*H185</f>
        <v>5.5070139999986716E-2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0</v>
      </c>
      <c r="AC185" s="104">
        <v>0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0</v>
      </c>
      <c r="CZ185" s="61">
        <v>2</v>
      </c>
    </row>
    <row r="186" spans="1:104" x14ac:dyDescent="0.2">
      <c r="A186" s="105"/>
      <c r="B186" s="106"/>
      <c r="C186" s="177" t="s">
        <v>151</v>
      </c>
      <c r="D186" s="178"/>
      <c r="E186" s="178"/>
      <c r="F186" s="178"/>
      <c r="G186" s="179"/>
      <c r="I186" s="107"/>
      <c r="K186" s="107"/>
      <c r="L186" s="108" t="s">
        <v>151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04"/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3" t="s">
        <v>46</v>
      </c>
      <c r="D187" s="174"/>
      <c r="E187" s="109">
        <v>0</v>
      </c>
      <c r="F187" s="110"/>
      <c r="G187" s="111"/>
      <c r="H187" s="112"/>
      <c r="I187" s="107"/>
      <c r="K187" s="107"/>
      <c r="M187" s="108" t="s">
        <v>46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 t="shared" ref="BD187:BD194" si="8">C186</f>
        <v>vč. lepidla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3" t="s">
        <v>53</v>
      </c>
      <c r="D188" s="174"/>
      <c r="E188" s="109">
        <v>6.8791000000000002</v>
      </c>
      <c r="F188" s="110"/>
      <c r="G188" s="111"/>
      <c r="H188" s="112"/>
      <c r="I188" s="107"/>
      <c r="K188" s="107"/>
      <c r="M188" s="108" t="s">
        <v>53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 t="shared" si="8"/>
        <v>2.NP: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3" t="s">
        <v>152</v>
      </c>
      <c r="D189" s="174"/>
      <c r="E189" s="109">
        <v>8.1</v>
      </c>
      <c r="F189" s="110"/>
      <c r="G189" s="111"/>
      <c r="H189" s="112"/>
      <c r="I189" s="107"/>
      <c r="K189" s="107"/>
      <c r="M189" s="108" t="s">
        <v>152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 t="shared" si="8"/>
        <v>2,05*3,47-0,625*0,375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105"/>
      <c r="B190" s="106"/>
      <c r="C190" s="173" t="s">
        <v>153</v>
      </c>
      <c r="D190" s="174"/>
      <c r="E190" s="109">
        <v>1.218</v>
      </c>
      <c r="F190" s="110"/>
      <c r="G190" s="111"/>
      <c r="H190" s="112"/>
      <c r="I190" s="107"/>
      <c r="K190" s="107"/>
      <c r="M190" s="108" t="s">
        <v>153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 t="shared" si="8"/>
        <v>2,0*(2*1,0+2,05)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3" t="s">
        <v>48</v>
      </c>
      <c r="D191" s="174"/>
      <c r="E191" s="109">
        <v>0</v>
      </c>
      <c r="F191" s="110"/>
      <c r="G191" s="111"/>
      <c r="H191" s="112"/>
      <c r="I191" s="107"/>
      <c r="K191" s="107"/>
      <c r="M191" s="108" t="s">
        <v>48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 t="shared" si="8"/>
        <v>0,2*(2*2,47+2,05-0,9)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105"/>
      <c r="B192" s="106"/>
      <c r="C192" s="173" t="s">
        <v>53</v>
      </c>
      <c r="D192" s="174"/>
      <c r="E192" s="109">
        <v>6.8791000000000002</v>
      </c>
      <c r="F192" s="110"/>
      <c r="G192" s="111"/>
      <c r="H192" s="112"/>
      <c r="I192" s="107"/>
      <c r="K192" s="107"/>
      <c r="M192" s="108" t="s">
        <v>53</v>
      </c>
      <c r="O192" s="9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13" t="str">
        <f t="shared" si="8"/>
        <v>3.NP:</v>
      </c>
      <c r="BE192" s="104"/>
      <c r="BF192" s="104"/>
      <c r="BG192" s="104"/>
      <c r="BH192" s="104"/>
      <c r="BI192" s="104"/>
      <c r="BJ192" s="104"/>
      <c r="BK192" s="104"/>
    </row>
    <row r="193" spans="1:104" x14ac:dyDescent="0.2">
      <c r="A193" s="105"/>
      <c r="B193" s="106"/>
      <c r="C193" s="173" t="s">
        <v>152</v>
      </c>
      <c r="D193" s="174"/>
      <c r="E193" s="109">
        <v>8.1</v>
      </c>
      <c r="F193" s="110"/>
      <c r="G193" s="111"/>
      <c r="H193" s="112"/>
      <c r="I193" s="107"/>
      <c r="K193" s="107"/>
      <c r="M193" s="108" t="s">
        <v>152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 t="shared" si="8"/>
        <v>2,05*3,47-0,625*0,375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105"/>
      <c r="B194" s="106"/>
      <c r="C194" s="173" t="s">
        <v>153</v>
      </c>
      <c r="D194" s="174"/>
      <c r="E194" s="109">
        <v>1.218</v>
      </c>
      <c r="F194" s="110"/>
      <c r="G194" s="111"/>
      <c r="H194" s="112"/>
      <c r="I194" s="107"/>
      <c r="K194" s="107"/>
      <c r="M194" s="108" t="s">
        <v>153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 t="shared" si="8"/>
        <v>2,0*(2*1,0+2,05)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95">
        <v>29</v>
      </c>
      <c r="B195" s="96" t="s">
        <v>154</v>
      </c>
      <c r="C195" s="97" t="s">
        <v>155</v>
      </c>
      <c r="D195" s="98" t="s">
        <v>143</v>
      </c>
      <c r="E195" s="99">
        <v>0.129611739999969</v>
      </c>
      <c r="F195" s="100"/>
      <c r="G195" s="101">
        <f>E195*F195</f>
        <v>0</v>
      </c>
      <c r="H195" s="102">
        <v>0</v>
      </c>
      <c r="I195" s="103">
        <f>E195*H195</f>
        <v>0</v>
      </c>
      <c r="J195" s="102"/>
      <c r="K195" s="103">
        <f>E195*J195</f>
        <v>0</v>
      </c>
      <c r="O195" s="94"/>
      <c r="Z195" s="104"/>
      <c r="AA195" s="104">
        <v>7</v>
      </c>
      <c r="AB195" s="104">
        <v>1001</v>
      </c>
      <c r="AC195" s="104">
        <v>5</v>
      </c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  <c r="CA195" s="104">
        <v>7</v>
      </c>
      <c r="CB195" s="104">
        <v>1001</v>
      </c>
      <c r="CZ195" s="61">
        <v>2</v>
      </c>
    </row>
    <row r="196" spans="1:104" x14ac:dyDescent="0.2">
      <c r="A196" s="114" t="s">
        <v>30</v>
      </c>
      <c r="B196" s="115" t="s">
        <v>144</v>
      </c>
      <c r="C196" s="116" t="s">
        <v>145</v>
      </c>
      <c r="D196" s="117"/>
      <c r="E196" s="118"/>
      <c r="F196" s="118"/>
      <c r="G196" s="119">
        <f>SUM(G179:G195)</f>
        <v>0</v>
      </c>
      <c r="H196" s="120"/>
      <c r="I196" s="121">
        <f>SUM(I179:I195)</f>
        <v>0.12961173999996875</v>
      </c>
      <c r="J196" s="122"/>
      <c r="K196" s="121">
        <f>SUM(K179:K195)</f>
        <v>0</v>
      </c>
      <c r="O196" s="94"/>
      <c r="X196" s="123">
        <f>K196</f>
        <v>0</v>
      </c>
      <c r="Y196" s="123">
        <f>I196</f>
        <v>0.12961173999996875</v>
      </c>
      <c r="Z196" s="124">
        <f>G196</f>
        <v>0</v>
      </c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25"/>
      <c r="BB196" s="125"/>
      <c r="BC196" s="125"/>
      <c r="BD196" s="125"/>
      <c r="BE196" s="125"/>
      <c r="BF196" s="125"/>
      <c r="BG196" s="104"/>
      <c r="BH196" s="104"/>
      <c r="BI196" s="104"/>
      <c r="BJ196" s="104"/>
      <c r="BK196" s="104"/>
    </row>
    <row r="197" spans="1:104" ht="14.25" customHeight="1" x14ac:dyDescent="0.2">
      <c r="A197" s="86" t="s">
        <v>27</v>
      </c>
      <c r="B197" s="87" t="s">
        <v>512</v>
      </c>
      <c r="C197" s="88" t="s">
        <v>513</v>
      </c>
      <c r="D197" s="89"/>
      <c r="E197" s="90"/>
      <c r="F197" s="90"/>
      <c r="G197" s="91"/>
      <c r="H197" s="92"/>
      <c r="I197" s="93"/>
      <c r="J197" s="92"/>
      <c r="K197" s="93"/>
      <c r="O197" s="94"/>
    </row>
    <row r="198" spans="1:104" ht="22.5" x14ac:dyDescent="0.2">
      <c r="A198" s="95">
        <v>30</v>
      </c>
      <c r="B198" s="96" t="s">
        <v>514</v>
      </c>
      <c r="C198" s="97" t="s">
        <v>515</v>
      </c>
      <c r="D198" s="98" t="s">
        <v>29</v>
      </c>
      <c r="E198" s="99">
        <v>13.7583</v>
      </c>
      <c r="F198" s="100"/>
      <c r="G198" s="101">
        <f>E198*F198</f>
        <v>0</v>
      </c>
      <c r="H198" s="102">
        <v>5.3000000000036395E-4</v>
      </c>
      <c r="I198" s="103">
        <f>E198*H198</f>
        <v>7.2918990000050074E-3</v>
      </c>
      <c r="J198" s="102">
        <v>0</v>
      </c>
      <c r="K198" s="103">
        <f>E198*J198</f>
        <v>0</v>
      </c>
      <c r="O198" s="94"/>
      <c r="Z198" s="104"/>
      <c r="AA198" s="104">
        <v>1</v>
      </c>
      <c r="AB198" s="104">
        <v>7</v>
      </c>
      <c r="AC198" s="104">
        <v>7</v>
      </c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04"/>
      <c r="BE198" s="104"/>
      <c r="BF198" s="104"/>
      <c r="BG198" s="104"/>
      <c r="BH198" s="104"/>
      <c r="BI198" s="104"/>
      <c r="BJ198" s="104"/>
      <c r="BK198" s="104"/>
      <c r="CA198" s="104">
        <v>1</v>
      </c>
      <c r="CB198" s="104">
        <v>7</v>
      </c>
      <c r="CZ198" s="61">
        <v>2</v>
      </c>
    </row>
    <row r="199" spans="1:104" ht="25.5" x14ac:dyDescent="0.2">
      <c r="A199" s="105"/>
      <c r="B199" s="106"/>
      <c r="C199" s="173" t="s">
        <v>46</v>
      </c>
      <c r="D199" s="174"/>
      <c r="E199" s="109">
        <v>0</v>
      </c>
      <c r="F199" s="110"/>
      <c r="G199" s="111"/>
      <c r="H199" s="112"/>
      <c r="I199" s="107"/>
      <c r="K199" s="107"/>
      <c r="M199" s="108" t="s">
        <v>46</v>
      </c>
      <c r="O199" s="9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13" t="str">
        <f>C198</f>
        <v>Izolace tepelné stropů rovných spodem, drátem 1 vrstva - materiál ve specifikaci</v>
      </c>
      <c r="BE199" s="104"/>
      <c r="BF199" s="104"/>
      <c r="BG199" s="104"/>
      <c r="BH199" s="104"/>
      <c r="BI199" s="104"/>
      <c r="BJ199" s="104"/>
      <c r="BK199" s="104"/>
    </row>
    <row r="200" spans="1:104" x14ac:dyDescent="0.2">
      <c r="A200" s="105"/>
      <c r="B200" s="106"/>
      <c r="C200" s="173" t="s">
        <v>53</v>
      </c>
      <c r="D200" s="174"/>
      <c r="E200" s="109">
        <v>6.8791000000000002</v>
      </c>
      <c r="F200" s="110"/>
      <c r="G200" s="111"/>
      <c r="H200" s="112"/>
      <c r="I200" s="107"/>
      <c r="K200" s="107"/>
      <c r="M200" s="108" t="s">
        <v>53</v>
      </c>
      <c r="O200" s="9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13" t="str">
        <f>C199</f>
        <v>2.NP:</v>
      </c>
      <c r="BE200" s="104"/>
      <c r="BF200" s="104"/>
      <c r="BG200" s="104"/>
      <c r="BH200" s="104"/>
      <c r="BI200" s="104"/>
      <c r="BJ200" s="104"/>
      <c r="BK200" s="104"/>
    </row>
    <row r="201" spans="1:104" x14ac:dyDescent="0.2">
      <c r="A201" s="105"/>
      <c r="B201" s="106"/>
      <c r="C201" s="173" t="s">
        <v>48</v>
      </c>
      <c r="D201" s="174"/>
      <c r="E201" s="109">
        <v>0</v>
      </c>
      <c r="F201" s="110"/>
      <c r="G201" s="111"/>
      <c r="H201" s="112"/>
      <c r="I201" s="107"/>
      <c r="K201" s="107"/>
      <c r="M201" s="108" t="s">
        <v>48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2,05*3,47-0,625*0,375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3" t="s">
        <v>53</v>
      </c>
      <c r="D202" s="174"/>
      <c r="E202" s="109">
        <v>6.8791000000000002</v>
      </c>
      <c r="F202" s="110"/>
      <c r="G202" s="111"/>
      <c r="H202" s="112"/>
      <c r="I202" s="107"/>
      <c r="K202" s="107"/>
      <c r="M202" s="108" t="s">
        <v>53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3.NP: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95">
        <v>31</v>
      </c>
      <c r="B203" s="96" t="s">
        <v>516</v>
      </c>
      <c r="C203" s="97" t="s">
        <v>517</v>
      </c>
      <c r="D203" s="98" t="s">
        <v>29</v>
      </c>
      <c r="E203" s="99">
        <v>14.0335</v>
      </c>
      <c r="F203" s="100"/>
      <c r="G203" s="101">
        <f>E203*F203</f>
        <v>0</v>
      </c>
      <c r="H203" s="102">
        <v>3.0000000000001098E-3</v>
      </c>
      <c r="I203" s="103">
        <f>E203*H203</f>
        <v>4.2100500000001539E-2</v>
      </c>
      <c r="J203" s="102"/>
      <c r="K203" s="103">
        <f>E203*J203</f>
        <v>0</v>
      </c>
      <c r="O203" s="94"/>
      <c r="Z203" s="104"/>
      <c r="AA203" s="104">
        <v>3</v>
      </c>
      <c r="AB203" s="104">
        <v>7</v>
      </c>
      <c r="AC203" s="104">
        <v>63140104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3</v>
      </c>
      <c r="CB203" s="104">
        <v>7</v>
      </c>
      <c r="CZ203" s="61">
        <v>2</v>
      </c>
    </row>
    <row r="204" spans="1:104" x14ac:dyDescent="0.2">
      <c r="A204" s="105"/>
      <c r="B204" s="106"/>
      <c r="C204" s="173" t="s">
        <v>174</v>
      </c>
      <c r="D204" s="174"/>
      <c r="E204" s="109">
        <v>14.0335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Deska minerální vlákno tl. 100 mm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32</v>
      </c>
      <c r="B205" s="96" t="s">
        <v>518</v>
      </c>
      <c r="C205" s="97" t="s">
        <v>519</v>
      </c>
      <c r="D205" s="98" t="s">
        <v>143</v>
      </c>
      <c r="E205" s="99">
        <v>4.9392399000006602E-2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/>
      <c r="K205" s="103">
        <f>E205*J205</f>
        <v>0</v>
      </c>
      <c r="O205" s="94"/>
      <c r="Z205" s="104"/>
      <c r="AA205" s="104">
        <v>7</v>
      </c>
      <c r="AB205" s="104">
        <v>1001</v>
      </c>
      <c r="AC205" s="104">
        <v>5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7</v>
      </c>
      <c r="CB205" s="104">
        <v>1001</v>
      </c>
      <c r="CZ205" s="61">
        <v>2</v>
      </c>
    </row>
    <row r="206" spans="1:104" x14ac:dyDescent="0.2">
      <c r="A206" s="114" t="s">
        <v>30</v>
      </c>
      <c r="B206" s="115" t="s">
        <v>512</v>
      </c>
      <c r="C206" s="116" t="s">
        <v>513</v>
      </c>
      <c r="D206" s="117"/>
      <c r="E206" s="118"/>
      <c r="F206" s="118"/>
      <c r="G206" s="119">
        <f>SUM(G197:G205)</f>
        <v>0</v>
      </c>
      <c r="H206" s="120"/>
      <c r="I206" s="121">
        <f>SUM(I197:I205)</f>
        <v>4.9392399000006547E-2</v>
      </c>
      <c r="J206" s="122"/>
      <c r="K206" s="121">
        <f>SUM(K197:K205)</f>
        <v>0</v>
      </c>
      <c r="O206" s="94"/>
      <c r="X206" s="123">
        <f>K206</f>
        <v>0</v>
      </c>
      <c r="Y206" s="123">
        <f>I206</f>
        <v>4.9392399000006547E-2</v>
      </c>
      <c r="Z206" s="124">
        <f>G206</f>
        <v>0</v>
      </c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25"/>
      <c r="BB206" s="125"/>
      <c r="BC206" s="125"/>
      <c r="BD206" s="125"/>
      <c r="BE206" s="125"/>
      <c r="BF206" s="125"/>
      <c r="BG206" s="104"/>
      <c r="BH206" s="104"/>
      <c r="BI206" s="104"/>
      <c r="BJ206" s="104"/>
      <c r="BK206" s="104"/>
    </row>
    <row r="207" spans="1:104" ht="14.25" customHeight="1" x14ac:dyDescent="0.2">
      <c r="A207" s="86" t="s">
        <v>27</v>
      </c>
      <c r="B207" s="87" t="s">
        <v>156</v>
      </c>
      <c r="C207" s="88" t="s">
        <v>157</v>
      </c>
      <c r="D207" s="89"/>
      <c r="E207" s="90"/>
      <c r="F207" s="90"/>
      <c r="G207" s="91"/>
      <c r="H207" s="92"/>
      <c r="I207" s="93"/>
      <c r="J207" s="92"/>
      <c r="K207" s="93"/>
      <c r="O207" s="94"/>
    </row>
    <row r="208" spans="1:104" x14ac:dyDescent="0.2">
      <c r="A208" s="95">
        <v>33</v>
      </c>
      <c r="B208" s="96" t="s">
        <v>158</v>
      </c>
      <c r="C208" s="97" t="s">
        <v>159</v>
      </c>
      <c r="D208" s="98" t="s">
        <v>100</v>
      </c>
      <c r="E208" s="99">
        <v>2</v>
      </c>
      <c r="F208" s="100"/>
      <c r="G208" s="101">
        <f>E208*F208</f>
        <v>0</v>
      </c>
      <c r="H208" s="102">
        <v>0</v>
      </c>
      <c r="I208" s="103">
        <f>E208*H208</f>
        <v>0</v>
      </c>
      <c r="J208" s="102">
        <v>-2.7559999999993999E-2</v>
      </c>
      <c r="K208" s="103">
        <f>E208*J208</f>
        <v>-5.5119999999987998E-2</v>
      </c>
      <c r="O208" s="94"/>
      <c r="Z208" s="104"/>
      <c r="AA208" s="104">
        <v>1</v>
      </c>
      <c r="AB208" s="104">
        <v>7</v>
      </c>
      <c r="AC208" s="104">
        <v>7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1</v>
      </c>
      <c r="CB208" s="104">
        <v>7</v>
      </c>
      <c r="CZ208" s="61">
        <v>2</v>
      </c>
    </row>
    <row r="209" spans="1:104" x14ac:dyDescent="0.2">
      <c r="A209" s="105"/>
      <c r="B209" s="106"/>
      <c r="C209" s="173" t="s">
        <v>46</v>
      </c>
      <c r="D209" s="174"/>
      <c r="E209" s="109">
        <v>0</v>
      </c>
      <c r="F209" s="110"/>
      <c r="G209" s="111"/>
      <c r="H209" s="112"/>
      <c r="I209" s="107"/>
      <c r="K209" s="107"/>
      <c r="M209" s="108" t="s">
        <v>46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Demontáž vpusti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105"/>
      <c r="B210" s="106"/>
      <c r="C210" s="173" t="s">
        <v>28</v>
      </c>
      <c r="D210" s="174"/>
      <c r="E210" s="109">
        <v>1</v>
      </c>
      <c r="F210" s="110"/>
      <c r="G210" s="111"/>
      <c r="H210" s="112"/>
      <c r="I210" s="107"/>
      <c r="K210" s="107"/>
      <c r="M210" s="108">
        <v>1</v>
      </c>
      <c r="O210" s="9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13" t="str">
        <f>C209</f>
        <v>2.NP:</v>
      </c>
      <c r="BE210" s="104"/>
      <c r="BF210" s="104"/>
      <c r="BG210" s="104"/>
      <c r="BH210" s="104"/>
      <c r="BI210" s="104"/>
      <c r="BJ210" s="104"/>
      <c r="BK210" s="104"/>
    </row>
    <row r="211" spans="1:104" x14ac:dyDescent="0.2">
      <c r="A211" s="105"/>
      <c r="B211" s="106"/>
      <c r="C211" s="173" t="s">
        <v>48</v>
      </c>
      <c r="D211" s="174"/>
      <c r="E211" s="109">
        <v>0</v>
      </c>
      <c r="F211" s="110"/>
      <c r="G211" s="111"/>
      <c r="H211" s="112"/>
      <c r="I211" s="107"/>
      <c r="K211" s="107"/>
      <c r="M211" s="108" t="s">
        <v>48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1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105"/>
      <c r="B212" s="106"/>
      <c r="C212" s="173" t="s">
        <v>28</v>
      </c>
      <c r="D212" s="174"/>
      <c r="E212" s="109">
        <v>1</v>
      </c>
      <c r="F212" s="110"/>
      <c r="G212" s="111"/>
      <c r="H212" s="112"/>
      <c r="I212" s="107"/>
      <c r="K212" s="107"/>
      <c r="M212" s="108">
        <v>1</v>
      </c>
      <c r="O212" s="9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13" t="str">
        <f>C211</f>
        <v>3.NP:</v>
      </c>
      <c r="BE212" s="104"/>
      <c r="BF212" s="104"/>
      <c r="BG212" s="104"/>
      <c r="BH212" s="104"/>
      <c r="BI212" s="104"/>
      <c r="BJ212" s="104"/>
      <c r="BK212" s="104"/>
    </row>
    <row r="213" spans="1:104" x14ac:dyDescent="0.2">
      <c r="A213" s="114" t="s">
        <v>30</v>
      </c>
      <c r="B213" s="115" t="s">
        <v>156</v>
      </c>
      <c r="C213" s="116" t="s">
        <v>157</v>
      </c>
      <c r="D213" s="117"/>
      <c r="E213" s="118"/>
      <c r="F213" s="118"/>
      <c r="G213" s="119">
        <f>SUM(G207:G212)</f>
        <v>0</v>
      </c>
      <c r="H213" s="120"/>
      <c r="I213" s="121">
        <f>SUM(I207:I212)</f>
        <v>0</v>
      </c>
      <c r="J213" s="122"/>
      <c r="K213" s="121">
        <f>SUM(K207:K212)</f>
        <v>-5.5119999999987998E-2</v>
      </c>
      <c r="O213" s="94"/>
      <c r="X213" s="123">
        <f>K213</f>
        <v>-5.5119999999987998E-2</v>
      </c>
      <c r="Y213" s="123">
        <f>I213</f>
        <v>0</v>
      </c>
      <c r="Z213" s="124">
        <f>G213</f>
        <v>0</v>
      </c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25"/>
      <c r="BB213" s="125"/>
      <c r="BC213" s="125"/>
      <c r="BD213" s="125"/>
      <c r="BE213" s="125"/>
      <c r="BF213" s="125"/>
      <c r="BG213" s="104"/>
      <c r="BH213" s="104"/>
      <c r="BI213" s="104"/>
      <c r="BJ213" s="104"/>
      <c r="BK213" s="104"/>
    </row>
    <row r="214" spans="1:104" ht="14.25" customHeight="1" x14ac:dyDescent="0.2">
      <c r="A214" s="86" t="s">
        <v>27</v>
      </c>
      <c r="B214" s="87" t="s">
        <v>160</v>
      </c>
      <c r="C214" s="88" t="s">
        <v>161</v>
      </c>
      <c r="D214" s="89"/>
      <c r="E214" s="90"/>
      <c r="F214" s="90"/>
      <c r="G214" s="91"/>
      <c r="H214" s="92"/>
      <c r="I214" s="93"/>
      <c r="J214" s="92"/>
      <c r="K214" s="93"/>
      <c r="O214" s="94"/>
    </row>
    <row r="215" spans="1:104" x14ac:dyDescent="0.2">
      <c r="A215" s="95">
        <v>34</v>
      </c>
      <c r="B215" s="96" t="s">
        <v>162</v>
      </c>
      <c r="C215" s="97" t="s">
        <v>163</v>
      </c>
      <c r="D215" s="98" t="s">
        <v>29</v>
      </c>
      <c r="E215" s="99">
        <v>2</v>
      </c>
      <c r="F215" s="100"/>
      <c r="G215" s="101">
        <f>E215*F215</f>
        <v>0</v>
      </c>
      <c r="H215" s="102">
        <v>0</v>
      </c>
      <c r="I215" s="103">
        <f>E215*H215</f>
        <v>0</v>
      </c>
      <c r="J215" s="102">
        <v>0</v>
      </c>
      <c r="K215" s="103">
        <f>E215*J215</f>
        <v>0</v>
      </c>
      <c r="O215" s="94"/>
      <c r="Z215" s="104"/>
      <c r="AA215" s="104">
        <v>1</v>
      </c>
      <c r="AB215" s="104">
        <v>7</v>
      </c>
      <c r="AC215" s="104">
        <v>7</v>
      </c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CA215" s="104">
        <v>1</v>
      </c>
      <c r="CB215" s="104">
        <v>7</v>
      </c>
      <c r="CZ215" s="61">
        <v>2</v>
      </c>
    </row>
    <row r="216" spans="1:104" x14ac:dyDescent="0.2">
      <c r="A216" s="105"/>
      <c r="B216" s="106"/>
      <c r="C216" s="173" t="s">
        <v>46</v>
      </c>
      <c r="D216" s="174"/>
      <c r="E216" s="109">
        <v>0</v>
      </c>
      <c r="F216" s="110"/>
      <c r="G216" s="111"/>
      <c r="H216" s="112"/>
      <c r="I216" s="107"/>
      <c r="K216" s="107"/>
      <c r="M216" s="108" t="s">
        <v>46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Montáž dveří tesařských jednokřídlových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3" t="s">
        <v>28</v>
      </c>
      <c r="D217" s="174"/>
      <c r="E217" s="109">
        <v>1</v>
      </c>
      <c r="F217" s="110"/>
      <c r="G217" s="111"/>
      <c r="H217" s="112"/>
      <c r="I217" s="107"/>
      <c r="K217" s="107"/>
      <c r="M217" s="108">
        <v>1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2.NP: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05"/>
      <c r="B218" s="106"/>
      <c r="C218" s="173" t="s">
        <v>48</v>
      </c>
      <c r="D218" s="174"/>
      <c r="E218" s="109">
        <v>0</v>
      </c>
      <c r="F218" s="110"/>
      <c r="G218" s="111"/>
      <c r="H218" s="112"/>
      <c r="I218" s="107"/>
      <c r="K218" s="107"/>
      <c r="M218" s="108" t="s">
        <v>48</v>
      </c>
      <c r="O218" s="9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13" t="str">
        <f>C217</f>
        <v>1</v>
      </c>
      <c r="BE218" s="104"/>
      <c r="BF218" s="104"/>
      <c r="BG218" s="104"/>
      <c r="BH218" s="104"/>
      <c r="BI218" s="104"/>
      <c r="BJ218" s="104"/>
      <c r="BK218" s="104"/>
    </row>
    <row r="219" spans="1:104" x14ac:dyDescent="0.2">
      <c r="A219" s="105"/>
      <c r="B219" s="106"/>
      <c r="C219" s="173" t="s">
        <v>28</v>
      </c>
      <c r="D219" s="174"/>
      <c r="E219" s="109">
        <v>1</v>
      </c>
      <c r="F219" s="110"/>
      <c r="G219" s="111"/>
      <c r="H219" s="112"/>
      <c r="I219" s="107"/>
      <c r="K219" s="107"/>
      <c r="M219" s="108">
        <v>1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3.NP: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14" t="s">
        <v>30</v>
      </c>
      <c r="B220" s="115" t="s">
        <v>160</v>
      </c>
      <c r="C220" s="116" t="s">
        <v>161</v>
      </c>
      <c r="D220" s="117"/>
      <c r="E220" s="118"/>
      <c r="F220" s="118"/>
      <c r="G220" s="119">
        <f>SUM(G214:G219)</f>
        <v>0</v>
      </c>
      <c r="H220" s="120"/>
      <c r="I220" s="121">
        <f>SUM(I214:I219)</f>
        <v>0</v>
      </c>
      <c r="J220" s="122"/>
      <c r="K220" s="121">
        <f>SUM(K214:K219)</f>
        <v>0</v>
      </c>
      <c r="O220" s="94"/>
      <c r="X220" s="123">
        <f>K220</f>
        <v>0</v>
      </c>
      <c r="Y220" s="123">
        <f>I220</f>
        <v>0</v>
      </c>
      <c r="Z220" s="124">
        <f>G220</f>
        <v>0</v>
      </c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25"/>
      <c r="BB220" s="125"/>
      <c r="BC220" s="125"/>
      <c r="BD220" s="125"/>
      <c r="BE220" s="125"/>
      <c r="BF220" s="125"/>
      <c r="BG220" s="104"/>
      <c r="BH220" s="104"/>
      <c r="BI220" s="104"/>
      <c r="BJ220" s="104"/>
      <c r="BK220" s="104"/>
    </row>
    <row r="221" spans="1:104" ht="14.25" customHeight="1" x14ac:dyDescent="0.2">
      <c r="A221" s="86" t="s">
        <v>27</v>
      </c>
      <c r="B221" s="87" t="s">
        <v>164</v>
      </c>
      <c r="C221" s="88" t="s">
        <v>165</v>
      </c>
      <c r="D221" s="89"/>
      <c r="E221" s="90"/>
      <c r="F221" s="90"/>
      <c r="G221" s="91"/>
      <c r="H221" s="92"/>
      <c r="I221" s="93"/>
      <c r="J221" s="92"/>
      <c r="K221" s="93"/>
      <c r="O221" s="94"/>
    </row>
    <row r="222" spans="1:104" x14ac:dyDescent="0.2">
      <c r="A222" s="95">
        <v>35</v>
      </c>
      <c r="B222" s="96" t="s">
        <v>166</v>
      </c>
      <c r="C222" s="97" t="s">
        <v>167</v>
      </c>
      <c r="D222" s="98" t="s">
        <v>56</v>
      </c>
      <c r="E222" s="99">
        <v>3.1749999999999998</v>
      </c>
      <c r="F222" s="100"/>
      <c r="G222" s="101">
        <f>E222*F222</f>
        <v>0</v>
      </c>
      <c r="H222" s="102">
        <v>3.9999999999984499E-5</v>
      </c>
      <c r="I222" s="103">
        <f>E222*H222</f>
        <v>1.2699999999995077E-4</v>
      </c>
      <c r="J222" s="102">
        <v>0</v>
      </c>
      <c r="K222" s="103">
        <f>E222*J222</f>
        <v>0</v>
      </c>
      <c r="O222" s="94"/>
      <c r="Z222" s="104"/>
      <c r="AA222" s="104">
        <v>1</v>
      </c>
      <c r="AB222" s="104">
        <v>7</v>
      </c>
      <c r="AC222" s="104">
        <v>7</v>
      </c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04"/>
      <c r="BE222" s="104"/>
      <c r="BF222" s="104"/>
      <c r="BG222" s="104"/>
      <c r="BH222" s="104"/>
      <c r="BI222" s="104"/>
      <c r="BJ222" s="104"/>
      <c r="BK222" s="104"/>
      <c r="CA222" s="104">
        <v>1</v>
      </c>
      <c r="CB222" s="104">
        <v>7</v>
      </c>
      <c r="CZ222" s="61">
        <v>2</v>
      </c>
    </row>
    <row r="223" spans="1:104" x14ac:dyDescent="0.2">
      <c r="A223" s="105"/>
      <c r="B223" s="106"/>
      <c r="C223" s="173" t="s">
        <v>44</v>
      </c>
      <c r="D223" s="174"/>
      <c r="E223" s="109">
        <v>0</v>
      </c>
      <c r="F223" s="110"/>
      <c r="G223" s="111"/>
      <c r="H223" s="112"/>
      <c r="I223" s="107"/>
      <c r="K223" s="107"/>
      <c r="M223" s="108" t="s">
        <v>44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Spára podlaha - stěna, silikonem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3" t="s">
        <v>168</v>
      </c>
      <c r="D224" s="174"/>
      <c r="E224" s="109">
        <v>1.24</v>
      </c>
      <c r="F224" s="110"/>
      <c r="G224" s="111"/>
      <c r="H224" s="112"/>
      <c r="I224" s="107"/>
      <c r="K224" s="107"/>
      <c r="M224" s="108" t="s">
        <v>168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1.NP: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3" t="s">
        <v>49</v>
      </c>
      <c r="D225" s="174"/>
      <c r="E225" s="109">
        <v>0</v>
      </c>
      <c r="F225" s="110"/>
      <c r="G225" s="111"/>
      <c r="H225" s="112"/>
      <c r="I225" s="107"/>
      <c r="K225" s="107"/>
      <c r="M225" s="108" t="s">
        <v>49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>C224</f>
        <v>0,865+2*0,075+0,225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3" t="s">
        <v>169</v>
      </c>
      <c r="D226" s="174"/>
      <c r="E226" s="109">
        <v>1.9350000000000001</v>
      </c>
      <c r="F226" s="110"/>
      <c r="G226" s="111"/>
      <c r="H226" s="112"/>
      <c r="I226" s="107"/>
      <c r="K226" s="107"/>
      <c r="M226" s="108" t="s">
        <v>169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4.NP:</v>
      </c>
      <c r="BE226" s="104"/>
      <c r="BF226" s="104"/>
      <c r="BG226" s="104"/>
      <c r="BH226" s="104"/>
      <c r="BI226" s="104"/>
      <c r="BJ226" s="104"/>
      <c r="BK226" s="104"/>
    </row>
    <row r="227" spans="1:104" ht="22.5" x14ac:dyDescent="0.2">
      <c r="A227" s="95">
        <v>36</v>
      </c>
      <c r="B227" s="96" t="s">
        <v>170</v>
      </c>
      <c r="C227" s="97" t="s">
        <v>171</v>
      </c>
      <c r="D227" s="98" t="s">
        <v>29</v>
      </c>
      <c r="E227" s="99">
        <v>13.7583</v>
      </c>
      <c r="F227" s="100"/>
      <c r="G227" s="101">
        <f>E227*F227</f>
        <v>0</v>
      </c>
      <c r="H227" s="102">
        <v>9.7300000000046794E-3</v>
      </c>
      <c r="I227" s="103">
        <f>E227*H227</f>
        <v>0.13386825900006438</v>
      </c>
      <c r="J227" s="102">
        <v>0</v>
      </c>
      <c r="K227" s="103">
        <f>E227*J227</f>
        <v>0</v>
      </c>
      <c r="O227" s="94"/>
      <c r="Z227" s="104"/>
      <c r="AA227" s="104">
        <v>2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2</v>
      </c>
      <c r="CB227" s="104">
        <v>7</v>
      </c>
      <c r="CZ227" s="61">
        <v>2</v>
      </c>
    </row>
    <row r="228" spans="1:104" ht="25.5" x14ac:dyDescent="0.2">
      <c r="A228" s="105"/>
      <c r="B228" s="106"/>
      <c r="C228" s="173" t="s">
        <v>46</v>
      </c>
      <c r="D228" s="174"/>
      <c r="E228" s="109">
        <v>0</v>
      </c>
      <c r="F228" s="110"/>
      <c r="G228" s="111"/>
      <c r="H228" s="112"/>
      <c r="I228" s="107"/>
      <c r="K228" s="107"/>
      <c r="M228" s="108" t="s">
        <v>46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Dlažba z dlaždic keramických 20 x 20 cm do tmele, dlažba ve specifikaci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3" t="s">
        <v>53</v>
      </c>
      <c r="D229" s="174"/>
      <c r="E229" s="109">
        <v>6.8791000000000002</v>
      </c>
      <c r="F229" s="110"/>
      <c r="G229" s="111"/>
      <c r="H229" s="112"/>
      <c r="I229" s="107"/>
      <c r="K229" s="107"/>
      <c r="M229" s="108" t="s">
        <v>53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2.NP: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3" t="s">
        <v>48</v>
      </c>
      <c r="D230" s="174"/>
      <c r="E230" s="109">
        <v>0</v>
      </c>
      <c r="F230" s="110"/>
      <c r="G230" s="111"/>
      <c r="H230" s="112"/>
      <c r="I230" s="107"/>
      <c r="K230" s="107"/>
      <c r="M230" s="108" t="s">
        <v>48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2,05*3,47-0,625*0,375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3" t="s">
        <v>53</v>
      </c>
      <c r="D231" s="174"/>
      <c r="E231" s="109">
        <v>6.8791000000000002</v>
      </c>
      <c r="F231" s="110"/>
      <c r="G231" s="111"/>
      <c r="H231" s="112"/>
      <c r="I231" s="107"/>
      <c r="K231" s="107"/>
      <c r="M231" s="108" t="s">
        <v>53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3.NP: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37</v>
      </c>
      <c r="B232" s="96" t="s">
        <v>172</v>
      </c>
      <c r="C232" s="97" t="s">
        <v>173</v>
      </c>
      <c r="D232" s="98" t="s">
        <v>29</v>
      </c>
      <c r="E232" s="99">
        <v>14.0335</v>
      </c>
      <c r="F232" s="100"/>
      <c r="G232" s="101">
        <f>E232*F232</f>
        <v>0</v>
      </c>
      <c r="H232" s="102">
        <v>1.92000000000121E-2</v>
      </c>
      <c r="I232" s="103">
        <f>E232*H232</f>
        <v>0.2694432000001698</v>
      </c>
      <c r="J232" s="102"/>
      <c r="K232" s="103">
        <f>E232*J232</f>
        <v>0</v>
      </c>
      <c r="O232" s="94"/>
      <c r="Z232" s="104"/>
      <c r="AA232" s="104">
        <v>3</v>
      </c>
      <c r="AB232" s="104">
        <v>0</v>
      </c>
      <c r="AC232" s="104">
        <v>597642021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0</v>
      </c>
      <c r="CZ232" s="61">
        <v>2</v>
      </c>
    </row>
    <row r="233" spans="1:104" x14ac:dyDescent="0.2">
      <c r="A233" s="105"/>
      <c r="B233" s="106"/>
      <c r="C233" s="173" t="s">
        <v>174</v>
      </c>
      <c r="D233" s="174"/>
      <c r="E233" s="109">
        <v>14.0335</v>
      </c>
      <c r="F233" s="110"/>
      <c r="G233" s="111"/>
      <c r="H233" s="112"/>
      <c r="I233" s="107"/>
      <c r="K233" s="107"/>
      <c r="M233" s="108" t="s">
        <v>174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Dlažba 200x200x9 mm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38</v>
      </c>
      <c r="B234" s="96" t="s">
        <v>175</v>
      </c>
      <c r="C234" s="97" t="s">
        <v>176</v>
      </c>
      <c r="D234" s="98" t="s">
        <v>143</v>
      </c>
      <c r="E234" s="99">
        <v>0.26957020000017001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164</v>
      </c>
      <c r="C235" s="116" t="s">
        <v>165</v>
      </c>
      <c r="D235" s="117"/>
      <c r="E235" s="118"/>
      <c r="F235" s="118"/>
      <c r="G235" s="119">
        <f>SUM(G221:G234)</f>
        <v>0</v>
      </c>
      <c r="H235" s="120"/>
      <c r="I235" s="121">
        <f>SUM(I221:I234)</f>
        <v>0.40343845900023412</v>
      </c>
      <c r="J235" s="122"/>
      <c r="K235" s="121">
        <f>SUM(K221:K234)</f>
        <v>0</v>
      </c>
      <c r="O235" s="94"/>
      <c r="X235" s="123">
        <f>K235</f>
        <v>0</v>
      </c>
      <c r="Y235" s="123">
        <f>I235</f>
        <v>0.40343845900023412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177</v>
      </c>
      <c r="C236" s="88" t="s">
        <v>178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39</v>
      </c>
      <c r="B237" s="96" t="s">
        <v>179</v>
      </c>
      <c r="C237" s="97" t="s">
        <v>180</v>
      </c>
      <c r="D237" s="98" t="s">
        <v>56</v>
      </c>
      <c r="E237" s="99">
        <v>1.8</v>
      </c>
      <c r="F237" s="100"/>
      <c r="G237" s="101">
        <f>E237*F237</f>
        <v>0</v>
      </c>
      <c r="H237" s="102">
        <v>3.7000000000020301E-4</v>
      </c>
      <c r="I237" s="103">
        <f>E237*H237</f>
        <v>6.6600000000036541E-4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105"/>
      <c r="B238" s="106"/>
      <c r="C238" s="173" t="s">
        <v>46</v>
      </c>
      <c r="D238" s="174"/>
      <c r="E238" s="109">
        <v>0</v>
      </c>
      <c r="F238" s="110"/>
      <c r="G238" s="111"/>
      <c r="H238" s="112"/>
      <c r="I238" s="107"/>
      <c r="K238" s="107"/>
      <c r="M238" s="108" t="s">
        <v>46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>C237</f>
        <v>Lišta nerezová přechodová, stejná výška krytin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105"/>
      <c r="B239" s="106"/>
      <c r="C239" s="173" t="s">
        <v>181</v>
      </c>
      <c r="D239" s="174"/>
      <c r="E239" s="109">
        <v>0.9</v>
      </c>
      <c r="F239" s="110"/>
      <c r="G239" s="111"/>
      <c r="H239" s="112"/>
      <c r="I239" s="107"/>
      <c r="K239" s="107"/>
      <c r="M239" s="108" t="s">
        <v>181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2.NP: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3" t="s">
        <v>48</v>
      </c>
      <c r="D240" s="174"/>
      <c r="E240" s="109">
        <v>0</v>
      </c>
      <c r="F240" s="110"/>
      <c r="G240" s="111"/>
      <c r="H240" s="112"/>
      <c r="I240" s="107"/>
      <c r="K240" s="107"/>
      <c r="M240" s="108" t="s">
        <v>48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0,9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3" t="s">
        <v>181</v>
      </c>
      <c r="D241" s="174"/>
      <c r="E241" s="109">
        <v>0.9</v>
      </c>
      <c r="F241" s="110"/>
      <c r="G241" s="111"/>
      <c r="H241" s="112"/>
      <c r="I241" s="107"/>
      <c r="K241" s="107"/>
      <c r="M241" s="108" t="s">
        <v>181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3.NP: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14" t="s">
        <v>30</v>
      </c>
      <c r="B242" s="115" t="s">
        <v>177</v>
      </c>
      <c r="C242" s="116" t="s">
        <v>178</v>
      </c>
      <c r="D242" s="117"/>
      <c r="E242" s="118"/>
      <c r="F242" s="118"/>
      <c r="G242" s="119">
        <f>SUM(G236:G241)</f>
        <v>0</v>
      </c>
      <c r="H242" s="120"/>
      <c r="I242" s="121">
        <f>SUM(I236:I241)</f>
        <v>6.6600000000036541E-4</v>
      </c>
      <c r="J242" s="122"/>
      <c r="K242" s="121">
        <f>SUM(K236:K241)</f>
        <v>0</v>
      </c>
      <c r="O242" s="94"/>
      <c r="X242" s="123">
        <f>K242</f>
        <v>0</v>
      </c>
      <c r="Y242" s="123">
        <f>I242</f>
        <v>6.6600000000036541E-4</v>
      </c>
      <c r="Z242" s="124">
        <f>G242</f>
        <v>0</v>
      </c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25"/>
      <c r="BB242" s="125"/>
      <c r="BC242" s="125"/>
      <c r="BD242" s="125"/>
      <c r="BE242" s="125"/>
      <c r="BF242" s="125"/>
      <c r="BG242" s="104"/>
      <c r="BH242" s="104"/>
      <c r="BI242" s="104"/>
      <c r="BJ242" s="104"/>
      <c r="BK242" s="104"/>
    </row>
    <row r="243" spans="1:104" ht="14.25" customHeight="1" x14ac:dyDescent="0.2">
      <c r="A243" s="86" t="s">
        <v>27</v>
      </c>
      <c r="B243" s="87" t="s">
        <v>182</v>
      </c>
      <c r="C243" s="88" t="s">
        <v>183</v>
      </c>
      <c r="D243" s="89"/>
      <c r="E243" s="90"/>
      <c r="F243" s="90"/>
      <c r="G243" s="91"/>
      <c r="H243" s="92"/>
      <c r="I243" s="93"/>
      <c r="J243" s="92"/>
      <c r="K243" s="93"/>
      <c r="O243" s="94"/>
    </row>
    <row r="244" spans="1:104" x14ac:dyDescent="0.2">
      <c r="A244" s="95">
        <v>40</v>
      </c>
      <c r="B244" s="96" t="s">
        <v>184</v>
      </c>
      <c r="C244" s="97" t="s">
        <v>185</v>
      </c>
      <c r="D244" s="98" t="s">
        <v>29</v>
      </c>
      <c r="E244" s="99">
        <v>40.56</v>
      </c>
      <c r="F244" s="100"/>
      <c r="G244" s="101">
        <f>E244*F244</f>
        <v>0</v>
      </c>
      <c r="H244" s="102">
        <v>4.5500000000018304E-3</v>
      </c>
      <c r="I244" s="103">
        <f>E244*H244</f>
        <v>0.18454800000007424</v>
      </c>
      <c r="J244" s="102">
        <v>0</v>
      </c>
      <c r="K244" s="103">
        <f>E244*J244</f>
        <v>0</v>
      </c>
      <c r="O244" s="94"/>
      <c r="Z244" s="104"/>
      <c r="AA244" s="104">
        <v>1</v>
      </c>
      <c r="AB244" s="104">
        <v>7</v>
      </c>
      <c r="AC244" s="104">
        <v>7</v>
      </c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04"/>
      <c r="BE244" s="104"/>
      <c r="BF244" s="104"/>
      <c r="BG244" s="104"/>
      <c r="BH244" s="104"/>
      <c r="BI244" s="104"/>
      <c r="BJ244" s="104"/>
      <c r="BK244" s="104"/>
      <c r="CA244" s="104">
        <v>1</v>
      </c>
      <c r="CB244" s="104">
        <v>7</v>
      </c>
      <c r="CZ244" s="61">
        <v>2</v>
      </c>
    </row>
    <row r="245" spans="1:104" x14ac:dyDescent="0.2">
      <c r="A245" s="105"/>
      <c r="B245" s="106"/>
      <c r="C245" s="173" t="s">
        <v>46</v>
      </c>
      <c r="D245" s="174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Montáž obkladů stěn, porovin.,tmel, 20x20,30x15 cm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3" t="s">
        <v>186</v>
      </c>
      <c r="D246" s="174"/>
      <c r="E246" s="109">
        <v>20.28</v>
      </c>
      <c r="F246" s="110"/>
      <c r="G246" s="111"/>
      <c r="H246" s="112"/>
      <c r="I246" s="107"/>
      <c r="K246" s="107"/>
      <c r="M246" s="108" t="s">
        <v>186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2.NP: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3" t="s">
        <v>48</v>
      </c>
      <c r="D247" s="174"/>
      <c r="E247" s="109">
        <v>0</v>
      </c>
      <c r="F247" s="110"/>
      <c r="G247" s="111"/>
      <c r="H247" s="112"/>
      <c r="I247" s="107"/>
      <c r="K247" s="107"/>
      <c r="M247" s="108" t="s">
        <v>48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>C246</f>
        <v>2,0*(2*3,47+2*2,05-0,9)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3" t="s">
        <v>186</v>
      </c>
      <c r="D248" s="174"/>
      <c r="E248" s="109">
        <v>20.28</v>
      </c>
      <c r="F248" s="110"/>
      <c r="G248" s="111"/>
      <c r="H248" s="112"/>
      <c r="I248" s="107"/>
      <c r="K248" s="107"/>
      <c r="M248" s="108" t="s">
        <v>186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95">
        <v>41</v>
      </c>
      <c r="B249" s="96" t="s">
        <v>187</v>
      </c>
      <c r="C249" s="97" t="s">
        <v>188</v>
      </c>
      <c r="D249" s="98" t="s">
        <v>56</v>
      </c>
      <c r="E249" s="99">
        <v>44.28</v>
      </c>
      <c r="F249" s="100"/>
      <c r="G249" s="101">
        <f>E249*F249</f>
        <v>0</v>
      </c>
      <c r="H249" s="102">
        <v>0</v>
      </c>
      <c r="I249" s="103">
        <f>E249*H249</f>
        <v>0</v>
      </c>
      <c r="J249" s="102">
        <v>0</v>
      </c>
      <c r="K249" s="103">
        <f>E249*J249</f>
        <v>0</v>
      </c>
      <c r="O249" s="94"/>
      <c r="Z249" s="104"/>
      <c r="AA249" s="104">
        <v>1</v>
      </c>
      <c r="AB249" s="104">
        <v>7</v>
      </c>
      <c r="AC249" s="104">
        <v>7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1</v>
      </c>
      <c r="CB249" s="104">
        <v>7</v>
      </c>
      <c r="CZ249" s="61">
        <v>2</v>
      </c>
    </row>
    <row r="250" spans="1:104" x14ac:dyDescent="0.2">
      <c r="A250" s="105"/>
      <c r="B250" s="106"/>
      <c r="C250" s="173" t="s">
        <v>189</v>
      </c>
      <c r="D250" s="174"/>
      <c r="E250" s="109">
        <v>0</v>
      </c>
      <c r="F250" s="110"/>
      <c r="G250" s="111"/>
      <c r="H250" s="112"/>
      <c r="I250" s="107"/>
      <c r="K250" s="107"/>
      <c r="M250" s="108" t="s">
        <v>189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 t="shared" ref="BD250:BD261" si="9">C249</f>
        <v>Montáž lišt k obkladům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3" t="s">
        <v>46</v>
      </c>
      <c r="D251" s="174"/>
      <c r="E251" s="109">
        <v>0</v>
      </c>
      <c r="F251" s="110"/>
      <c r="G251" s="111"/>
      <c r="H251" s="112"/>
      <c r="I251" s="107"/>
      <c r="K251" s="107"/>
      <c r="M251" s="108" t="s">
        <v>46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 t="shared" si="9"/>
        <v>Kouty: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105"/>
      <c r="B252" s="106"/>
      <c r="C252" s="173" t="s">
        <v>190</v>
      </c>
      <c r="D252" s="174"/>
      <c r="E252" s="109">
        <v>20.14</v>
      </c>
      <c r="F252" s="110"/>
      <c r="G252" s="111"/>
      <c r="H252" s="112"/>
      <c r="I252" s="107"/>
      <c r="K252" s="107"/>
      <c r="M252" s="108" t="s">
        <v>190</v>
      </c>
      <c r="O252" s="9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13" t="str">
        <f t="shared" si="9"/>
        <v>2.NP:</v>
      </c>
      <c r="BE252" s="104"/>
      <c r="BF252" s="104"/>
      <c r="BG252" s="104"/>
      <c r="BH252" s="104"/>
      <c r="BI252" s="104"/>
      <c r="BJ252" s="104"/>
      <c r="BK252" s="104"/>
    </row>
    <row r="253" spans="1:104" x14ac:dyDescent="0.2">
      <c r="A253" s="105"/>
      <c r="B253" s="106"/>
      <c r="C253" s="173" t="s">
        <v>48</v>
      </c>
      <c r="D253" s="174"/>
      <c r="E253" s="109">
        <v>0</v>
      </c>
      <c r="F253" s="110"/>
      <c r="G253" s="111"/>
      <c r="H253" s="112"/>
      <c r="I253" s="107"/>
      <c r="K253" s="107"/>
      <c r="M253" s="108" t="s">
        <v>48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 t="shared" si="9"/>
        <v>2*3,47+2*2,05+5*2,0-0,9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3" t="s">
        <v>190</v>
      </c>
      <c r="D254" s="174"/>
      <c r="E254" s="109">
        <v>20.14</v>
      </c>
      <c r="F254" s="110"/>
      <c r="G254" s="111"/>
      <c r="H254" s="112"/>
      <c r="I254" s="107"/>
      <c r="K254" s="107"/>
      <c r="M254" s="108" t="s">
        <v>190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si="9"/>
        <v>3.NP: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6" t="s">
        <v>191</v>
      </c>
      <c r="D255" s="174"/>
      <c r="E255" s="144">
        <v>40.28</v>
      </c>
      <c r="F255" s="110"/>
      <c r="G255" s="111"/>
      <c r="H255" s="112"/>
      <c r="I255" s="107"/>
      <c r="K255" s="107"/>
      <c r="M255" s="108" t="s">
        <v>191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9"/>
        <v>2*3,47+2*2,05+5*2,0-0,9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3" t="s">
        <v>192</v>
      </c>
      <c r="D256" s="174"/>
      <c r="E256" s="109">
        <v>0</v>
      </c>
      <c r="F256" s="110"/>
      <c r="G256" s="111"/>
      <c r="H256" s="112"/>
      <c r="I256" s="107"/>
      <c r="K256" s="107"/>
      <c r="M256" s="108" t="s">
        <v>192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9"/>
        <v>Mezisoučet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3" t="s">
        <v>46</v>
      </c>
      <c r="D257" s="174"/>
      <c r="E257" s="109">
        <v>0</v>
      </c>
      <c r="F257" s="110"/>
      <c r="G257" s="111"/>
      <c r="H257" s="112"/>
      <c r="I257" s="107"/>
      <c r="K257" s="107"/>
      <c r="M257" s="108" t="s">
        <v>46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9"/>
        <v>Rohy: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3" t="s">
        <v>193</v>
      </c>
      <c r="D258" s="174"/>
      <c r="E258" s="109">
        <v>2</v>
      </c>
      <c r="F258" s="110"/>
      <c r="G258" s="111"/>
      <c r="H258" s="112"/>
      <c r="I258" s="107"/>
      <c r="K258" s="107"/>
      <c r="M258" s="108" t="s">
        <v>193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9"/>
        <v>2.NP: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3" t="s">
        <v>48</v>
      </c>
      <c r="D259" s="174"/>
      <c r="E259" s="109">
        <v>0</v>
      </c>
      <c r="F259" s="110"/>
      <c r="G259" s="111"/>
      <c r="H259" s="112"/>
      <c r="I259" s="107"/>
      <c r="K259" s="107"/>
      <c r="M259" s="108" t="s">
        <v>48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9"/>
        <v>2,0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105"/>
      <c r="B260" s="106"/>
      <c r="C260" s="173" t="s">
        <v>193</v>
      </c>
      <c r="D260" s="174"/>
      <c r="E260" s="109">
        <v>2</v>
      </c>
      <c r="F260" s="110"/>
      <c r="G260" s="111"/>
      <c r="H260" s="112"/>
      <c r="I260" s="107"/>
      <c r="K260" s="107"/>
      <c r="M260" s="108" t="s">
        <v>193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9"/>
        <v>3.NP:</v>
      </c>
      <c r="BE260" s="104"/>
      <c r="BF260" s="104"/>
      <c r="BG260" s="104"/>
      <c r="BH260" s="104"/>
      <c r="BI260" s="104"/>
      <c r="BJ260" s="104"/>
      <c r="BK260" s="104"/>
    </row>
    <row r="261" spans="1:104" x14ac:dyDescent="0.2">
      <c r="A261" s="105"/>
      <c r="B261" s="106"/>
      <c r="C261" s="176" t="s">
        <v>191</v>
      </c>
      <c r="D261" s="174"/>
      <c r="E261" s="144">
        <v>4</v>
      </c>
      <c r="F261" s="110"/>
      <c r="G261" s="111"/>
      <c r="H261" s="112"/>
      <c r="I261" s="107"/>
      <c r="K261" s="107"/>
      <c r="M261" s="108" t="s">
        <v>191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9"/>
        <v>2,0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42</v>
      </c>
      <c r="B262" s="96" t="s">
        <v>194</v>
      </c>
      <c r="C262" s="97" t="s">
        <v>195</v>
      </c>
      <c r="D262" s="98" t="s">
        <v>100</v>
      </c>
      <c r="E262" s="99">
        <v>1.68</v>
      </c>
      <c r="F262" s="100"/>
      <c r="G262" s="101">
        <f>E262*F262</f>
        <v>0</v>
      </c>
      <c r="H262" s="102">
        <v>3.00000000000022E-5</v>
      </c>
      <c r="I262" s="103">
        <f>E262*H262</f>
        <v>5.0400000000003692E-5</v>
      </c>
      <c r="J262" s="102"/>
      <c r="K262" s="103">
        <f>E262*J262</f>
        <v>0</v>
      </c>
      <c r="O262" s="94"/>
      <c r="Z262" s="104"/>
      <c r="AA262" s="104">
        <v>3</v>
      </c>
      <c r="AB262" s="104">
        <v>0</v>
      </c>
      <c r="AC262" s="104">
        <v>5534365030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3</v>
      </c>
      <c r="CB262" s="104">
        <v>0</v>
      </c>
      <c r="CZ262" s="61">
        <v>2</v>
      </c>
    </row>
    <row r="263" spans="1:104" x14ac:dyDescent="0.2">
      <c r="A263" s="105"/>
      <c r="B263" s="106"/>
      <c r="C263" s="173" t="s">
        <v>196</v>
      </c>
      <c r="D263" s="174"/>
      <c r="E263" s="109">
        <v>1.68</v>
      </c>
      <c r="F263" s="110"/>
      <c r="G263" s="111"/>
      <c r="H263" s="112"/>
      <c r="I263" s="107"/>
      <c r="K263" s="107"/>
      <c r="M263" s="108" t="s">
        <v>196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>C262</f>
        <v>Roh vnější 90° Schlüter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95">
        <v>43</v>
      </c>
      <c r="B264" s="96" t="s">
        <v>197</v>
      </c>
      <c r="C264" s="97" t="s">
        <v>198</v>
      </c>
      <c r="D264" s="98" t="s">
        <v>100</v>
      </c>
      <c r="E264" s="99">
        <v>42.293999999999997</v>
      </c>
      <c r="F264" s="100"/>
      <c r="G264" s="101">
        <f>E264*F264</f>
        <v>0</v>
      </c>
      <c r="H264" s="102">
        <v>3.00000000000022E-5</v>
      </c>
      <c r="I264" s="103">
        <f>E264*H264</f>
        <v>1.268820000000093E-3</v>
      </c>
      <c r="J264" s="102"/>
      <c r="K264" s="103">
        <f>E264*J264</f>
        <v>0</v>
      </c>
      <c r="O264" s="94"/>
      <c r="Z264" s="104"/>
      <c r="AA264" s="104">
        <v>3</v>
      </c>
      <c r="AB264" s="104">
        <v>0</v>
      </c>
      <c r="AC264" s="104">
        <v>5534365050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3</v>
      </c>
      <c r="CB264" s="104">
        <v>0</v>
      </c>
      <c r="CZ264" s="61">
        <v>2</v>
      </c>
    </row>
    <row r="265" spans="1:104" x14ac:dyDescent="0.2">
      <c r="A265" s="105"/>
      <c r="B265" s="106"/>
      <c r="C265" s="173" t="s">
        <v>199</v>
      </c>
      <c r="D265" s="174"/>
      <c r="E265" s="109">
        <v>42.293999999999997</v>
      </c>
      <c r="F265" s="110"/>
      <c r="G265" s="111"/>
      <c r="H265" s="112"/>
      <c r="I265" s="107"/>
      <c r="K265" s="107"/>
      <c r="M265" s="108" t="s">
        <v>199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>C264</f>
        <v>Vnitřní kout 90° Schlüter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95">
        <v>44</v>
      </c>
      <c r="B266" s="96" t="s">
        <v>200</v>
      </c>
      <c r="C266" s="97" t="s">
        <v>201</v>
      </c>
      <c r="D266" s="98" t="s">
        <v>29</v>
      </c>
      <c r="E266" s="99">
        <v>41.371200000000002</v>
      </c>
      <c r="F266" s="100"/>
      <c r="G266" s="101">
        <f>E266*F266</f>
        <v>0</v>
      </c>
      <c r="H266" s="102">
        <v>1.2200000000007099E-2</v>
      </c>
      <c r="I266" s="103">
        <f>E266*H266</f>
        <v>0.50472864000029372</v>
      </c>
      <c r="J266" s="102"/>
      <c r="K266" s="103">
        <f>E266*J266</f>
        <v>0</v>
      </c>
      <c r="O266" s="94"/>
      <c r="Z266" s="104"/>
      <c r="AA266" s="104">
        <v>3</v>
      </c>
      <c r="AB266" s="104">
        <v>7</v>
      </c>
      <c r="AC266" s="104">
        <v>597813600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3</v>
      </c>
      <c r="CB266" s="104">
        <v>7</v>
      </c>
      <c r="CZ266" s="61">
        <v>2</v>
      </c>
    </row>
    <row r="267" spans="1:104" x14ac:dyDescent="0.2">
      <c r="A267" s="105"/>
      <c r="B267" s="106"/>
      <c r="C267" s="173" t="s">
        <v>202</v>
      </c>
      <c r="D267" s="174"/>
      <c r="E267" s="109">
        <v>41.371200000000002</v>
      </c>
      <c r="F267" s="110"/>
      <c r="G267" s="111"/>
      <c r="H267" s="112"/>
      <c r="I267" s="107"/>
      <c r="K267" s="107"/>
      <c r="M267" s="108" t="s">
        <v>202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Obkládačka 20x20 bílá mat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95">
        <v>45</v>
      </c>
      <c r="B268" s="96" t="s">
        <v>203</v>
      </c>
      <c r="C268" s="97" t="s">
        <v>204</v>
      </c>
      <c r="D268" s="98" t="s">
        <v>143</v>
      </c>
      <c r="E268" s="99">
        <v>0.69059586000036799</v>
      </c>
      <c r="F268" s="100"/>
      <c r="G268" s="101">
        <f>E268*F268</f>
        <v>0</v>
      </c>
      <c r="H268" s="102">
        <v>0</v>
      </c>
      <c r="I268" s="103">
        <f>E268*H268</f>
        <v>0</v>
      </c>
      <c r="J268" s="102"/>
      <c r="K268" s="103">
        <f>E268*J268</f>
        <v>0</v>
      </c>
      <c r="O268" s="94"/>
      <c r="Z268" s="104"/>
      <c r="AA268" s="104">
        <v>7</v>
      </c>
      <c r="AB268" s="104">
        <v>1001</v>
      </c>
      <c r="AC268" s="104">
        <v>5</v>
      </c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04"/>
      <c r="BE268" s="104"/>
      <c r="BF268" s="104"/>
      <c r="BG268" s="104"/>
      <c r="BH268" s="104"/>
      <c r="BI268" s="104"/>
      <c r="BJ268" s="104"/>
      <c r="BK268" s="104"/>
      <c r="CA268" s="104">
        <v>7</v>
      </c>
      <c r="CB268" s="104">
        <v>1001</v>
      </c>
      <c r="CZ268" s="61">
        <v>2</v>
      </c>
    </row>
    <row r="269" spans="1:104" x14ac:dyDescent="0.2">
      <c r="A269" s="114" t="s">
        <v>30</v>
      </c>
      <c r="B269" s="115" t="s">
        <v>182</v>
      </c>
      <c r="C269" s="116" t="s">
        <v>183</v>
      </c>
      <c r="D269" s="117"/>
      <c r="E269" s="118"/>
      <c r="F269" s="118"/>
      <c r="G269" s="119">
        <f>SUM(G243:G268)</f>
        <v>0</v>
      </c>
      <c r="H269" s="120"/>
      <c r="I269" s="121">
        <f>SUM(I243:I268)</f>
        <v>0.6905958600003681</v>
      </c>
      <c r="J269" s="122"/>
      <c r="K269" s="121">
        <f>SUM(K243:K268)</f>
        <v>0</v>
      </c>
      <c r="O269" s="94"/>
      <c r="X269" s="123">
        <f>K269</f>
        <v>0</v>
      </c>
      <c r="Y269" s="123">
        <f>I269</f>
        <v>0.6905958600003681</v>
      </c>
      <c r="Z269" s="124">
        <f>G269</f>
        <v>0</v>
      </c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25"/>
      <c r="BB269" s="125"/>
      <c r="BC269" s="125"/>
      <c r="BD269" s="125"/>
      <c r="BE269" s="125"/>
      <c r="BF269" s="125"/>
      <c r="BG269" s="104"/>
      <c r="BH269" s="104"/>
      <c r="BI269" s="104"/>
      <c r="BJ269" s="104"/>
      <c r="BK269" s="104"/>
    </row>
    <row r="270" spans="1:104" ht="14.25" customHeight="1" x14ac:dyDescent="0.2">
      <c r="A270" s="86" t="s">
        <v>27</v>
      </c>
      <c r="B270" s="87" t="s">
        <v>205</v>
      </c>
      <c r="C270" s="88" t="s">
        <v>206</v>
      </c>
      <c r="D270" s="89"/>
      <c r="E270" s="90"/>
      <c r="F270" s="90"/>
      <c r="G270" s="91"/>
      <c r="H270" s="92"/>
      <c r="I270" s="93"/>
      <c r="J270" s="92"/>
      <c r="K270" s="93"/>
      <c r="O270" s="94"/>
    </row>
    <row r="271" spans="1:104" x14ac:dyDescent="0.2">
      <c r="A271" s="95">
        <v>46</v>
      </c>
      <c r="B271" s="96" t="s">
        <v>207</v>
      </c>
      <c r="C271" s="97" t="s">
        <v>208</v>
      </c>
      <c r="D271" s="98" t="s">
        <v>29</v>
      </c>
      <c r="E271" s="99">
        <v>4.8</v>
      </c>
      <c r="F271" s="100"/>
      <c r="G271" s="101">
        <f>E271*F271</f>
        <v>0</v>
      </c>
      <c r="H271" s="102">
        <v>3.7999999999982498E-4</v>
      </c>
      <c r="I271" s="103">
        <f>E271*H271</f>
        <v>1.8239999999991598E-3</v>
      </c>
      <c r="J271" s="102">
        <v>0</v>
      </c>
      <c r="K271" s="103">
        <f>E271*J271</f>
        <v>0</v>
      </c>
      <c r="O271" s="94"/>
      <c r="Z271" s="104"/>
      <c r="AA271" s="104">
        <v>1</v>
      </c>
      <c r="AB271" s="104">
        <v>7</v>
      </c>
      <c r="AC271" s="104">
        <v>7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CA271" s="104">
        <v>1</v>
      </c>
      <c r="CB271" s="104">
        <v>7</v>
      </c>
      <c r="CZ271" s="61">
        <v>2</v>
      </c>
    </row>
    <row r="272" spans="1:104" x14ac:dyDescent="0.2">
      <c r="A272" s="95">
        <v>47</v>
      </c>
      <c r="B272" s="96" t="s">
        <v>209</v>
      </c>
      <c r="C272" s="97" t="s">
        <v>210</v>
      </c>
      <c r="D272" s="98" t="s">
        <v>29</v>
      </c>
      <c r="E272" s="99">
        <v>4.8</v>
      </c>
      <c r="F272" s="100"/>
      <c r="G272" s="101">
        <f>E272*F272</f>
        <v>0</v>
      </c>
      <c r="H272" s="102">
        <v>3.0999999999980999E-4</v>
      </c>
      <c r="I272" s="103">
        <f>E272*H272</f>
        <v>1.4879999999990879E-3</v>
      </c>
      <c r="J272" s="102">
        <v>0</v>
      </c>
      <c r="K272" s="103">
        <f>E272*J272</f>
        <v>0</v>
      </c>
      <c r="O272" s="94"/>
      <c r="Z272" s="104"/>
      <c r="AA272" s="104">
        <v>1</v>
      </c>
      <c r="AB272" s="104">
        <v>7</v>
      </c>
      <c r="AC272" s="104">
        <v>7</v>
      </c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04"/>
      <c r="BE272" s="104"/>
      <c r="BF272" s="104"/>
      <c r="BG272" s="104"/>
      <c r="BH272" s="104"/>
      <c r="BI272" s="104"/>
      <c r="BJ272" s="104"/>
      <c r="BK272" s="104"/>
      <c r="CA272" s="104">
        <v>1</v>
      </c>
      <c r="CB272" s="104">
        <v>7</v>
      </c>
      <c r="CZ272" s="61">
        <v>2</v>
      </c>
    </row>
    <row r="273" spans="1:104" x14ac:dyDescent="0.2">
      <c r="A273" s="105"/>
      <c r="B273" s="106"/>
      <c r="C273" s="173" t="s">
        <v>46</v>
      </c>
      <c r="D273" s="174"/>
      <c r="E273" s="109">
        <v>0</v>
      </c>
      <c r="F273" s="110"/>
      <c r="G273" s="111"/>
      <c r="H273" s="112"/>
      <c r="I273" s="107"/>
      <c r="K273" s="107"/>
      <c r="M273" s="108" t="s">
        <v>46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Odstranění nátěrů z kovových konstrukcí opálením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3" t="s">
        <v>211</v>
      </c>
      <c r="D274" s="174"/>
      <c r="E274" s="109">
        <v>2.4</v>
      </c>
      <c r="F274" s="110"/>
      <c r="G274" s="111"/>
      <c r="H274" s="112"/>
      <c r="I274" s="107"/>
      <c r="K274" s="107"/>
      <c r="M274" s="108" t="s">
        <v>211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2.NP: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105"/>
      <c r="B275" s="106"/>
      <c r="C275" s="173" t="s">
        <v>48</v>
      </c>
      <c r="D275" s="174"/>
      <c r="E275" s="109">
        <v>0</v>
      </c>
      <c r="F275" s="110"/>
      <c r="G275" s="111"/>
      <c r="H275" s="112"/>
      <c r="I275" s="107"/>
      <c r="K275" s="107"/>
      <c r="M275" s="108" t="s">
        <v>48</v>
      </c>
      <c r="O275" s="9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13" t="str">
        <f>C274</f>
        <v>2*(0,15+2*0,03+2*0,015)*(2*2,0+1,0)</v>
      </c>
      <c r="BE275" s="104"/>
      <c r="BF275" s="104"/>
      <c r="BG275" s="104"/>
      <c r="BH275" s="104"/>
      <c r="BI275" s="104"/>
      <c r="BJ275" s="104"/>
      <c r="BK275" s="104"/>
    </row>
    <row r="276" spans="1:104" x14ac:dyDescent="0.2">
      <c r="A276" s="105"/>
      <c r="B276" s="106"/>
      <c r="C276" s="173" t="s">
        <v>211</v>
      </c>
      <c r="D276" s="174"/>
      <c r="E276" s="109">
        <v>2.4</v>
      </c>
      <c r="F276" s="110"/>
      <c r="G276" s="111"/>
      <c r="H276" s="112"/>
      <c r="I276" s="107"/>
      <c r="K276" s="107"/>
      <c r="M276" s="108" t="s">
        <v>211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3.NP: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95">
        <v>48</v>
      </c>
      <c r="B277" s="96" t="s">
        <v>212</v>
      </c>
      <c r="C277" s="97" t="s">
        <v>213</v>
      </c>
      <c r="D277" s="98" t="s">
        <v>29</v>
      </c>
      <c r="E277" s="99">
        <v>46.686999999999998</v>
      </c>
      <c r="F277" s="100"/>
      <c r="G277" s="101">
        <f>E277*F277</f>
        <v>0</v>
      </c>
      <c r="H277" s="102">
        <v>4.99999999999945E-5</v>
      </c>
      <c r="I277" s="103">
        <f>E277*H277</f>
        <v>2.3343499999997431E-3</v>
      </c>
      <c r="J277" s="102">
        <v>0</v>
      </c>
      <c r="K277" s="103">
        <f>E277*J277</f>
        <v>0</v>
      </c>
      <c r="O277" s="94"/>
      <c r="Z277" s="104"/>
      <c r="AA277" s="104">
        <v>1</v>
      </c>
      <c r="AB277" s="104">
        <v>7</v>
      </c>
      <c r="AC277" s="104">
        <v>7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CA277" s="104">
        <v>1</v>
      </c>
      <c r="CB277" s="104">
        <v>7</v>
      </c>
      <c r="CZ277" s="61">
        <v>2</v>
      </c>
    </row>
    <row r="278" spans="1:104" x14ac:dyDescent="0.2">
      <c r="A278" s="105"/>
      <c r="B278" s="106"/>
      <c r="C278" s="173" t="s">
        <v>46</v>
      </c>
      <c r="D278" s="174"/>
      <c r="E278" s="109">
        <v>0</v>
      </c>
      <c r="F278" s="110"/>
      <c r="G278" s="111"/>
      <c r="H278" s="112"/>
      <c r="I278" s="107"/>
      <c r="K278" s="107"/>
      <c r="M278" s="108" t="s">
        <v>46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 t="shared" ref="BD278:BD283" si="10">C277</f>
        <v>Odmaštění saponáty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3" t="s">
        <v>73</v>
      </c>
      <c r="D279" s="174"/>
      <c r="E279" s="109">
        <v>5.0635000000000003</v>
      </c>
      <c r="F279" s="110"/>
      <c r="G279" s="111"/>
      <c r="H279" s="112"/>
      <c r="I279" s="107"/>
      <c r="K279" s="107"/>
      <c r="M279" s="108" t="s">
        <v>73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 t="shared" si="10"/>
        <v>2.NP: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05"/>
      <c r="B280" s="106"/>
      <c r="C280" s="173" t="s">
        <v>74</v>
      </c>
      <c r="D280" s="174"/>
      <c r="E280" s="109">
        <v>18.28</v>
      </c>
      <c r="F280" s="110"/>
      <c r="G280" s="111"/>
      <c r="H280" s="112"/>
      <c r="I280" s="107"/>
      <c r="K280" s="107"/>
      <c r="M280" s="108" t="s">
        <v>74</v>
      </c>
      <c r="O280" s="9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13" t="str">
        <f t="shared" si="10"/>
        <v>2,47*2,05</v>
      </c>
      <c r="BE280" s="104"/>
      <c r="BF280" s="104"/>
      <c r="BG280" s="104"/>
      <c r="BH280" s="104"/>
      <c r="BI280" s="104"/>
      <c r="BJ280" s="104"/>
      <c r="BK280" s="104"/>
    </row>
    <row r="281" spans="1:104" x14ac:dyDescent="0.2">
      <c r="A281" s="105"/>
      <c r="B281" s="106"/>
      <c r="C281" s="173" t="s">
        <v>48</v>
      </c>
      <c r="D281" s="174"/>
      <c r="E281" s="109">
        <v>0</v>
      </c>
      <c r="F281" s="110"/>
      <c r="G281" s="111"/>
      <c r="H281" s="112"/>
      <c r="I281" s="107"/>
      <c r="K281" s="107"/>
      <c r="M281" s="108" t="s">
        <v>48</v>
      </c>
      <c r="O281" s="9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13" t="str">
        <f t="shared" si="10"/>
        <v>2,0*(2*3,47+2*2,05-0,9-0,375-0,625)</v>
      </c>
      <c r="BE281" s="104"/>
      <c r="BF281" s="104"/>
      <c r="BG281" s="104"/>
      <c r="BH281" s="104"/>
      <c r="BI281" s="104"/>
      <c r="BJ281" s="104"/>
      <c r="BK281" s="104"/>
    </row>
    <row r="282" spans="1:104" x14ac:dyDescent="0.2">
      <c r="A282" s="105"/>
      <c r="B282" s="106"/>
      <c r="C282" s="173" t="s">
        <v>73</v>
      </c>
      <c r="D282" s="174"/>
      <c r="E282" s="109">
        <v>5.0635000000000003</v>
      </c>
      <c r="F282" s="110"/>
      <c r="G282" s="111"/>
      <c r="H282" s="112"/>
      <c r="I282" s="107"/>
      <c r="K282" s="107"/>
      <c r="M282" s="108" t="s">
        <v>73</v>
      </c>
      <c r="O282" s="9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13" t="str">
        <f t="shared" si="10"/>
        <v>3.NP:</v>
      </c>
      <c r="BE282" s="104"/>
      <c r="BF282" s="104"/>
      <c r="BG282" s="104"/>
      <c r="BH282" s="104"/>
      <c r="BI282" s="104"/>
      <c r="BJ282" s="104"/>
      <c r="BK282" s="104"/>
    </row>
    <row r="283" spans="1:104" x14ac:dyDescent="0.2">
      <c r="A283" s="105"/>
      <c r="B283" s="106"/>
      <c r="C283" s="173" t="s">
        <v>74</v>
      </c>
      <c r="D283" s="174"/>
      <c r="E283" s="109">
        <v>18.28</v>
      </c>
      <c r="F283" s="110"/>
      <c r="G283" s="111"/>
      <c r="H283" s="112"/>
      <c r="I283" s="107"/>
      <c r="K283" s="107"/>
      <c r="M283" s="108" t="s">
        <v>74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 t="shared" si="10"/>
        <v>2,47*2,05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14" t="s">
        <v>30</v>
      </c>
      <c r="B284" s="115" t="s">
        <v>205</v>
      </c>
      <c r="C284" s="116" t="s">
        <v>206</v>
      </c>
      <c r="D284" s="117"/>
      <c r="E284" s="118"/>
      <c r="F284" s="118"/>
      <c r="G284" s="119">
        <f>SUM(G270:G283)</f>
        <v>0</v>
      </c>
      <c r="H284" s="120"/>
      <c r="I284" s="121">
        <f>SUM(I270:I283)</f>
        <v>5.6463499999979908E-3</v>
      </c>
      <c r="J284" s="122"/>
      <c r="K284" s="121">
        <f>SUM(K270:K283)</f>
        <v>0</v>
      </c>
      <c r="O284" s="94"/>
      <c r="X284" s="123">
        <f>K284</f>
        <v>0</v>
      </c>
      <c r="Y284" s="123">
        <f>I284</f>
        <v>5.6463499999979908E-3</v>
      </c>
      <c r="Z284" s="124">
        <f>G284</f>
        <v>0</v>
      </c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25"/>
      <c r="BB284" s="125"/>
      <c r="BC284" s="125"/>
      <c r="BD284" s="125"/>
      <c r="BE284" s="125"/>
      <c r="BF284" s="125"/>
      <c r="BG284" s="104"/>
      <c r="BH284" s="104"/>
      <c r="BI284" s="104"/>
      <c r="BJ284" s="104"/>
      <c r="BK284" s="104"/>
    </row>
    <row r="285" spans="1:104" ht="14.25" customHeight="1" x14ac:dyDescent="0.2">
      <c r="A285" s="86" t="s">
        <v>27</v>
      </c>
      <c r="B285" s="87" t="s">
        <v>214</v>
      </c>
      <c r="C285" s="88" t="s">
        <v>215</v>
      </c>
      <c r="D285" s="89"/>
      <c r="E285" s="90"/>
      <c r="F285" s="90"/>
      <c r="G285" s="91"/>
      <c r="H285" s="92"/>
      <c r="I285" s="93"/>
      <c r="J285" s="92"/>
      <c r="K285" s="93"/>
      <c r="O285" s="94"/>
    </row>
    <row r="286" spans="1:104" x14ac:dyDescent="0.2">
      <c r="A286" s="95">
        <v>49</v>
      </c>
      <c r="B286" s="96" t="s">
        <v>216</v>
      </c>
      <c r="C286" s="97" t="s">
        <v>217</v>
      </c>
      <c r="D286" s="98" t="s">
        <v>29</v>
      </c>
      <c r="E286" s="99">
        <v>32.857999999999997</v>
      </c>
      <c r="F286" s="100"/>
      <c r="G286" s="101">
        <f>E286*F286</f>
        <v>0</v>
      </c>
      <c r="H286" s="102">
        <v>1.2999999999996299E-4</v>
      </c>
      <c r="I286" s="103">
        <f>E286*H286</f>
        <v>4.2715399999987838E-3</v>
      </c>
      <c r="J286" s="102">
        <v>0</v>
      </c>
      <c r="K286" s="103">
        <f>E286*J286</f>
        <v>0</v>
      </c>
      <c r="O286" s="94"/>
      <c r="Z286" s="104"/>
      <c r="AA286" s="104">
        <v>1</v>
      </c>
      <c r="AB286" s="104">
        <v>7</v>
      </c>
      <c r="AC286" s="104">
        <v>7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1</v>
      </c>
      <c r="CB286" s="104">
        <v>7</v>
      </c>
      <c r="CZ286" s="61">
        <v>2</v>
      </c>
    </row>
    <row r="287" spans="1:104" x14ac:dyDescent="0.2">
      <c r="A287" s="105"/>
      <c r="B287" s="106"/>
      <c r="C287" s="173" t="s">
        <v>44</v>
      </c>
      <c r="D287" s="174"/>
      <c r="E287" s="109">
        <v>0</v>
      </c>
      <c r="F287" s="110"/>
      <c r="G287" s="111"/>
      <c r="H287" s="112"/>
      <c r="I287" s="107"/>
      <c r="K287" s="107"/>
      <c r="M287" s="108" t="s">
        <v>44</v>
      </c>
      <c r="O287" s="9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13" t="str">
        <f t="shared" ref="BD287:BD298" si="11">C286</f>
        <v>Penetrace podkladu protiplísňová 1x</v>
      </c>
      <c r="BE287" s="104"/>
      <c r="BF287" s="104"/>
      <c r="BG287" s="104"/>
      <c r="BH287" s="104"/>
      <c r="BI287" s="104"/>
      <c r="BJ287" s="104"/>
      <c r="BK287" s="104"/>
    </row>
    <row r="288" spans="1:104" x14ac:dyDescent="0.2">
      <c r="A288" s="105"/>
      <c r="B288" s="106"/>
      <c r="C288" s="173" t="s">
        <v>45</v>
      </c>
      <c r="D288" s="174"/>
      <c r="E288" s="109">
        <v>3.0872999999999999</v>
      </c>
      <c r="F288" s="110"/>
      <c r="G288" s="111"/>
      <c r="H288" s="112"/>
      <c r="I288" s="107"/>
      <c r="K288" s="107"/>
      <c r="M288" s="108" t="s">
        <v>45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 t="shared" si="11"/>
        <v>1.NP: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05"/>
      <c r="B289" s="106"/>
      <c r="C289" s="173" t="s">
        <v>218</v>
      </c>
      <c r="D289" s="174"/>
      <c r="E289" s="109">
        <v>3.27</v>
      </c>
      <c r="F289" s="110"/>
      <c r="G289" s="111"/>
      <c r="H289" s="112"/>
      <c r="I289" s="107"/>
      <c r="K289" s="107"/>
      <c r="M289" s="108" t="s">
        <v>218</v>
      </c>
      <c r="O289" s="9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13" t="str">
        <f t="shared" si="11"/>
        <v>2,65*(0,865+0,075+0,225)</v>
      </c>
      <c r="BE289" s="104"/>
      <c r="BF289" s="104"/>
      <c r="BG289" s="104"/>
      <c r="BH289" s="104"/>
      <c r="BI289" s="104"/>
      <c r="BJ289" s="104"/>
      <c r="BK289" s="104"/>
    </row>
    <row r="290" spans="1:104" x14ac:dyDescent="0.2">
      <c r="A290" s="105"/>
      <c r="B290" s="106"/>
      <c r="C290" s="173" t="s">
        <v>46</v>
      </c>
      <c r="D290" s="174"/>
      <c r="E290" s="109">
        <v>0</v>
      </c>
      <c r="F290" s="110"/>
      <c r="G290" s="111"/>
      <c r="H290" s="112"/>
      <c r="I290" s="107"/>
      <c r="K290" s="107"/>
      <c r="M290" s="108" t="s">
        <v>46</v>
      </c>
      <c r="O290" s="9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13" t="str">
        <f t="shared" si="11"/>
        <v>0,5*(2*2,65+0,865+2*0,075+0,225)</v>
      </c>
      <c r="BE290" s="104"/>
      <c r="BF290" s="104"/>
      <c r="BG290" s="104"/>
      <c r="BH290" s="104"/>
      <c r="BI290" s="104"/>
      <c r="BJ290" s="104"/>
      <c r="BK290" s="104"/>
    </row>
    <row r="291" spans="1:104" x14ac:dyDescent="0.2">
      <c r="A291" s="105"/>
      <c r="B291" s="106"/>
      <c r="C291" s="173" t="s">
        <v>53</v>
      </c>
      <c r="D291" s="174"/>
      <c r="E291" s="109">
        <v>6.8791000000000002</v>
      </c>
      <c r="F291" s="110"/>
      <c r="G291" s="111"/>
      <c r="H291" s="112"/>
      <c r="I291" s="107"/>
      <c r="K291" s="107"/>
      <c r="M291" s="108" t="s">
        <v>53</v>
      </c>
      <c r="O291" s="9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13" t="str">
        <f t="shared" si="11"/>
        <v>2.NP:</v>
      </c>
      <c r="BE291" s="104"/>
      <c r="BF291" s="104"/>
      <c r="BG291" s="104"/>
      <c r="BH291" s="104"/>
      <c r="BI291" s="104"/>
      <c r="BJ291" s="104"/>
      <c r="BK291" s="104"/>
    </row>
    <row r="292" spans="1:104" x14ac:dyDescent="0.2">
      <c r="A292" s="105"/>
      <c r="B292" s="106"/>
      <c r="C292" s="173" t="s">
        <v>47</v>
      </c>
      <c r="D292" s="174"/>
      <c r="E292" s="109">
        <v>2.3125</v>
      </c>
      <c r="F292" s="110"/>
      <c r="G292" s="111"/>
      <c r="H292" s="112"/>
      <c r="I292" s="107"/>
      <c r="K292" s="107"/>
      <c r="M292" s="108" t="s">
        <v>47</v>
      </c>
      <c r="O292" s="9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13" t="str">
        <f t="shared" si="11"/>
        <v>2,05*3,47-0,625*0,375</v>
      </c>
      <c r="BE292" s="104"/>
      <c r="BF292" s="104"/>
      <c r="BG292" s="104"/>
      <c r="BH292" s="104"/>
      <c r="BI292" s="104"/>
      <c r="BJ292" s="104"/>
      <c r="BK292" s="104"/>
    </row>
    <row r="293" spans="1:104" x14ac:dyDescent="0.2">
      <c r="A293" s="105"/>
      <c r="B293" s="106"/>
      <c r="C293" s="173" t="s">
        <v>48</v>
      </c>
      <c r="D293" s="174"/>
      <c r="E293" s="109">
        <v>0</v>
      </c>
      <c r="F293" s="110"/>
      <c r="G293" s="111"/>
      <c r="H293" s="112"/>
      <c r="I293" s="107"/>
      <c r="K293" s="107"/>
      <c r="M293" s="108" t="s">
        <v>48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 t="shared" si="11"/>
        <v>2,5*(0,55+0,075+0,3)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3" t="s">
        <v>53</v>
      </c>
      <c r="D294" s="174"/>
      <c r="E294" s="109">
        <v>6.8791000000000002</v>
      </c>
      <c r="F294" s="110"/>
      <c r="G294" s="111"/>
      <c r="H294" s="112"/>
      <c r="I294" s="107"/>
      <c r="K294" s="107"/>
      <c r="M294" s="108" t="s">
        <v>53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 t="shared" si="11"/>
        <v>3.NP: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3" t="s">
        <v>47</v>
      </c>
      <c r="D295" s="174"/>
      <c r="E295" s="109">
        <v>2.3125</v>
      </c>
      <c r="F295" s="110"/>
      <c r="G295" s="111"/>
      <c r="H295" s="112"/>
      <c r="I295" s="107"/>
      <c r="K295" s="107"/>
      <c r="M295" s="108" t="s">
        <v>47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 t="shared" si="11"/>
        <v>2,05*3,47-0,625*0,375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3" t="s">
        <v>49</v>
      </c>
      <c r="D296" s="174"/>
      <c r="E296" s="109">
        <v>0</v>
      </c>
      <c r="F296" s="110"/>
      <c r="G296" s="111"/>
      <c r="H296" s="112"/>
      <c r="I296" s="107"/>
      <c r="K296" s="107"/>
      <c r="M296" s="108" t="s">
        <v>49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 t="shared" si="11"/>
        <v>2,5*(0,55+0,075+0,3)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05"/>
      <c r="B297" s="106"/>
      <c r="C297" s="173" t="s">
        <v>50</v>
      </c>
      <c r="D297" s="174"/>
      <c r="E297" s="109">
        <v>4.6500000000000004</v>
      </c>
      <c r="F297" s="110"/>
      <c r="G297" s="111"/>
      <c r="H297" s="112"/>
      <c r="I297" s="107"/>
      <c r="K297" s="107"/>
      <c r="M297" s="108" t="s">
        <v>50</v>
      </c>
      <c r="O297" s="9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13" t="str">
        <f t="shared" si="11"/>
        <v>4.NP:</v>
      </c>
      <c r="BE297" s="104"/>
      <c r="BF297" s="104"/>
      <c r="BG297" s="104"/>
      <c r="BH297" s="104"/>
      <c r="BI297" s="104"/>
      <c r="BJ297" s="104"/>
      <c r="BK297" s="104"/>
    </row>
    <row r="298" spans="1:104" x14ac:dyDescent="0.2">
      <c r="A298" s="105"/>
      <c r="B298" s="106"/>
      <c r="C298" s="173" t="s">
        <v>219</v>
      </c>
      <c r="D298" s="174"/>
      <c r="E298" s="109">
        <v>3.4674999999999998</v>
      </c>
      <c r="F298" s="110"/>
      <c r="G298" s="111"/>
      <c r="H298" s="112"/>
      <c r="I298" s="107"/>
      <c r="K298" s="107"/>
      <c r="M298" s="108" t="s">
        <v>219</v>
      </c>
      <c r="O298" s="9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13" t="str">
        <f t="shared" si="11"/>
        <v>2,5*(2*0,805+0,075+0,175)</v>
      </c>
      <c r="BE298" s="104"/>
      <c r="BF298" s="104"/>
      <c r="BG298" s="104"/>
      <c r="BH298" s="104"/>
      <c r="BI298" s="104"/>
      <c r="BJ298" s="104"/>
      <c r="BK298" s="104"/>
    </row>
    <row r="299" spans="1:104" x14ac:dyDescent="0.2">
      <c r="A299" s="95">
        <v>50</v>
      </c>
      <c r="B299" s="96" t="s">
        <v>220</v>
      </c>
      <c r="C299" s="97" t="s">
        <v>221</v>
      </c>
      <c r="D299" s="98" t="s">
        <v>29</v>
      </c>
      <c r="E299" s="99">
        <v>32.857999999999997</v>
      </c>
      <c r="F299" s="100"/>
      <c r="G299" s="101">
        <f>E299*F299</f>
        <v>0</v>
      </c>
      <c r="H299" s="102">
        <v>1.5000000000009499E-4</v>
      </c>
      <c r="I299" s="103">
        <f>E299*H299</f>
        <v>4.928700000003121E-3</v>
      </c>
      <c r="J299" s="102">
        <v>0</v>
      </c>
      <c r="K299" s="103">
        <f>E299*J299</f>
        <v>0</v>
      </c>
      <c r="O299" s="94"/>
      <c r="Z299" s="104"/>
      <c r="AA299" s="104">
        <v>1</v>
      </c>
      <c r="AB299" s="104">
        <v>7</v>
      </c>
      <c r="AC299" s="104">
        <v>7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CA299" s="104">
        <v>1</v>
      </c>
      <c r="CB299" s="104">
        <v>7</v>
      </c>
      <c r="CZ299" s="61">
        <v>2</v>
      </c>
    </row>
    <row r="300" spans="1:104" x14ac:dyDescent="0.2">
      <c r="A300" s="114" t="s">
        <v>30</v>
      </c>
      <c r="B300" s="115" t="s">
        <v>214</v>
      </c>
      <c r="C300" s="116" t="s">
        <v>215</v>
      </c>
      <c r="D300" s="117"/>
      <c r="E300" s="118"/>
      <c r="F300" s="118"/>
      <c r="G300" s="119">
        <f>SUM(G285:G299)</f>
        <v>0</v>
      </c>
      <c r="H300" s="120"/>
      <c r="I300" s="121">
        <f>SUM(I285:I299)</f>
        <v>9.2002400000019049E-3</v>
      </c>
      <c r="J300" s="122"/>
      <c r="K300" s="121">
        <f>SUM(K285:K299)</f>
        <v>0</v>
      </c>
      <c r="O300" s="94"/>
      <c r="X300" s="123">
        <f>K300</f>
        <v>0</v>
      </c>
      <c r="Y300" s="123">
        <f>I300</f>
        <v>9.2002400000019049E-3</v>
      </c>
      <c r="Z300" s="124">
        <f>G300</f>
        <v>0</v>
      </c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25"/>
      <c r="BB300" s="125"/>
      <c r="BC300" s="125"/>
      <c r="BD300" s="125"/>
      <c r="BE300" s="125"/>
      <c r="BF300" s="125"/>
      <c r="BG300" s="104"/>
      <c r="BH300" s="104"/>
      <c r="BI300" s="104"/>
      <c r="BJ300" s="104"/>
      <c r="BK300" s="104"/>
    </row>
    <row r="301" spans="1:104" ht="14.25" customHeight="1" x14ac:dyDescent="0.2">
      <c r="A301" s="86" t="s">
        <v>27</v>
      </c>
      <c r="B301" s="87" t="s">
        <v>222</v>
      </c>
      <c r="C301" s="88" t="s">
        <v>223</v>
      </c>
      <c r="D301" s="89"/>
      <c r="E301" s="90"/>
      <c r="F301" s="90"/>
      <c r="G301" s="91"/>
      <c r="H301" s="92"/>
      <c r="I301" s="93"/>
      <c r="J301" s="92"/>
      <c r="K301" s="93"/>
      <c r="O301" s="94"/>
    </row>
    <row r="302" spans="1:104" x14ac:dyDescent="0.2">
      <c r="A302" s="95">
        <v>51</v>
      </c>
      <c r="B302" s="96" t="s">
        <v>224</v>
      </c>
      <c r="C302" s="97" t="s">
        <v>225</v>
      </c>
      <c r="D302" s="98" t="s">
        <v>100</v>
      </c>
      <c r="E302" s="99">
        <v>2</v>
      </c>
      <c r="F302" s="100"/>
      <c r="G302" s="101">
        <f>E302*F302</f>
        <v>0</v>
      </c>
      <c r="H302" s="102">
        <v>8.9999999999967905E-4</v>
      </c>
      <c r="I302" s="103">
        <f>E302*H302</f>
        <v>1.7999999999993581E-3</v>
      </c>
      <c r="J302" s="102"/>
      <c r="K302" s="103">
        <f>E302*J302</f>
        <v>0</v>
      </c>
      <c r="O302" s="94"/>
      <c r="Z302" s="104"/>
      <c r="AA302" s="104">
        <v>12</v>
      </c>
      <c r="AB302" s="104">
        <v>0</v>
      </c>
      <c r="AC302" s="104">
        <v>527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CA302" s="104">
        <v>12</v>
      </c>
      <c r="CB302" s="104">
        <v>0</v>
      </c>
      <c r="CZ302" s="61">
        <v>2</v>
      </c>
    </row>
    <row r="303" spans="1:104" x14ac:dyDescent="0.2">
      <c r="A303" s="105"/>
      <c r="B303" s="106"/>
      <c r="C303" s="173" t="s">
        <v>46</v>
      </c>
      <c r="D303" s="174"/>
      <c r="E303" s="109">
        <v>0</v>
      </c>
      <c r="F303" s="110"/>
      <c r="G303" s="111"/>
      <c r="H303" s="112"/>
      <c r="I303" s="107"/>
      <c r="K303" s="107"/>
      <c r="M303" s="108" t="s">
        <v>46</v>
      </c>
      <c r="O303" s="9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13" t="str">
        <f>C302</f>
        <v>Věšák na ručníky</v>
      </c>
      <c r="BE303" s="104"/>
      <c r="BF303" s="104"/>
      <c r="BG303" s="104"/>
      <c r="BH303" s="104"/>
      <c r="BI303" s="104"/>
      <c r="BJ303" s="104"/>
      <c r="BK303" s="104"/>
    </row>
    <row r="304" spans="1:104" x14ac:dyDescent="0.2">
      <c r="A304" s="105"/>
      <c r="B304" s="106"/>
      <c r="C304" s="173" t="s">
        <v>28</v>
      </c>
      <c r="D304" s="174"/>
      <c r="E304" s="109">
        <v>1</v>
      </c>
      <c r="F304" s="110"/>
      <c r="G304" s="111"/>
      <c r="H304" s="112"/>
      <c r="I304" s="107"/>
      <c r="K304" s="107"/>
      <c r="M304" s="108">
        <v>1</v>
      </c>
      <c r="O304" s="94"/>
      <c r="Z304" s="104"/>
      <c r="AA304" s="104"/>
      <c r="AB304" s="104"/>
      <c r="AC304" s="104"/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13" t="str">
        <f>C303</f>
        <v>2.NP:</v>
      </c>
      <c r="BE304" s="104"/>
      <c r="BF304" s="104"/>
      <c r="BG304" s="104"/>
      <c r="BH304" s="104"/>
      <c r="BI304" s="104"/>
      <c r="BJ304" s="104"/>
      <c r="BK304" s="104"/>
    </row>
    <row r="305" spans="1:104" x14ac:dyDescent="0.2">
      <c r="A305" s="105"/>
      <c r="B305" s="106"/>
      <c r="C305" s="173" t="s">
        <v>48</v>
      </c>
      <c r="D305" s="174"/>
      <c r="E305" s="109">
        <v>0</v>
      </c>
      <c r="F305" s="110"/>
      <c r="G305" s="111"/>
      <c r="H305" s="112"/>
      <c r="I305" s="107"/>
      <c r="K305" s="107"/>
      <c r="M305" s="108" t="s">
        <v>48</v>
      </c>
      <c r="O305" s="94"/>
      <c r="Z305" s="104"/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13" t="str">
        <f>C304</f>
        <v>1</v>
      </c>
      <c r="BE305" s="104"/>
      <c r="BF305" s="104"/>
      <c r="BG305" s="104"/>
      <c r="BH305" s="104"/>
      <c r="BI305" s="104"/>
      <c r="BJ305" s="104"/>
      <c r="BK305" s="104"/>
    </row>
    <row r="306" spans="1:104" x14ac:dyDescent="0.2">
      <c r="A306" s="105"/>
      <c r="B306" s="106"/>
      <c r="C306" s="173" t="s">
        <v>28</v>
      </c>
      <c r="D306" s="174"/>
      <c r="E306" s="109">
        <v>1</v>
      </c>
      <c r="F306" s="110"/>
      <c r="G306" s="111"/>
      <c r="H306" s="112"/>
      <c r="I306" s="107"/>
      <c r="K306" s="107"/>
      <c r="M306" s="108">
        <v>1</v>
      </c>
      <c r="O306" s="94"/>
      <c r="Z306" s="104"/>
      <c r="AA306" s="104"/>
      <c r="AB306" s="104"/>
      <c r="AC306" s="104"/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13" t="str">
        <f>C305</f>
        <v>3.NP:</v>
      </c>
      <c r="BE306" s="104"/>
      <c r="BF306" s="104"/>
      <c r="BG306" s="104"/>
      <c r="BH306" s="104"/>
      <c r="BI306" s="104"/>
      <c r="BJ306" s="104"/>
      <c r="BK306" s="104"/>
    </row>
    <row r="307" spans="1:104" x14ac:dyDescent="0.2">
      <c r="A307" s="95">
        <v>52</v>
      </c>
      <c r="B307" s="96" t="s">
        <v>226</v>
      </c>
      <c r="C307" s="97" t="s">
        <v>227</v>
      </c>
      <c r="D307" s="98" t="s">
        <v>100</v>
      </c>
      <c r="E307" s="99">
        <v>2</v>
      </c>
      <c r="F307" s="100"/>
      <c r="G307" s="101">
        <f>E307*F307</f>
        <v>0</v>
      </c>
      <c r="H307" s="102">
        <v>1.00000000000051E-2</v>
      </c>
      <c r="I307" s="103">
        <f>E307*H307</f>
        <v>2.0000000000010201E-2</v>
      </c>
      <c r="J307" s="102"/>
      <c r="K307" s="103">
        <f>E307*J307</f>
        <v>0</v>
      </c>
      <c r="O307" s="94"/>
      <c r="Z307" s="104"/>
      <c r="AA307" s="104">
        <v>12</v>
      </c>
      <c r="AB307" s="104">
        <v>0</v>
      </c>
      <c r="AC307" s="104">
        <v>526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CA307" s="104">
        <v>12</v>
      </c>
      <c r="CB307" s="104">
        <v>0</v>
      </c>
      <c r="CZ307" s="61">
        <v>2</v>
      </c>
    </row>
    <row r="308" spans="1:104" x14ac:dyDescent="0.2">
      <c r="A308" s="105"/>
      <c r="B308" s="106"/>
      <c r="C308" s="173" t="s">
        <v>46</v>
      </c>
      <c r="D308" s="174"/>
      <c r="E308" s="109">
        <v>0</v>
      </c>
      <c r="F308" s="110"/>
      <c r="G308" s="111"/>
      <c r="H308" s="112"/>
      <c r="I308" s="107"/>
      <c r="K308" s="107"/>
      <c r="M308" s="108" t="s">
        <v>46</v>
      </c>
      <c r="O308" s="9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13" t="str">
        <f>C307</f>
        <v>Zrcadlo PRIMO bílý lesk 50x70x3,8 cm</v>
      </c>
      <c r="BE308" s="104"/>
      <c r="BF308" s="104"/>
      <c r="BG308" s="104"/>
      <c r="BH308" s="104"/>
      <c r="BI308" s="104"/>
      <c r="BJ308" s="104"/>
      <c r="BK308" s="104"/>
    </row>
    <row r="309" spans="1:104" x14ac:dyDescent="0.2">
      <c r="A309" s="105"/>
      <c r="B309" s="106"/>
      <c r="C309" s="173" t="s">
        <v>28</v>
      </c>
      <c r="D309" s="174"/>
      <c r="E309" s="109">
        <v>1</v>
      </c>
      <c r="F309" s="110"/>
      <c r="G309" s="111"/>
      <c r="H309" s="112"/>
      <c r="I309" s="107"/>
      <c r="K309" s="107"/>
      <c r="M309" s="108">
        <v>1</v>
      </c>
      <c r="O309" s="9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13" t="str">
        <f>C308</f>
        <v>2.NP:</v>
      </c>
      <c r="BE309" s="104"/>
      <c r="BF309" s="104"/>
      <c r="BG309" s="104"/>
      <c r="BH309" s="104"/>
      <c r="BI309" s="104"/>
      <c r="BJ309" s="104"/>
      <c r="BK309" s="104"/>
    </row>
    <row r="310" spans="1:104" x14ac:dyDescent="0.2">
      <c r="A310" s="105"/>
      <c r="B310" s="106"/>
      <c r="C310" s="173" t="s">
        <v>48</v>
      </c>
      <c r="D310" s="174"/>
      <c r="E310" s="109">
        <v>0</v>
      </c>
      <c r="F310" s="110"/>
      <c r="G310" s="111"/>
      <c r="H310" s="112"/>
      <c r="I310" s="107"/>
      <c r="K310" s="107"/>
      <c r="M310" s="108" t="s">
        <v>48</v>
      </c>
      <c r="O310" s="9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13" t="str">
        <f>C309</f>
        <v>1</v>
      </c>
      <c r="BE310" s="104"/>
      <c r="BF310" s="104"/>
      <c r="BG310" s="104"/>
      <c r="BH310" s="104"/>
      <c r="BI310" s="104"/>
      <c r="BJ310" s="104"/>
      <c r="BK310" s="104"/>
    </row>
    <row r="311" spans="1:104" x14ac:dyDescent="0.2">
      <c r="A311" s="105"/>
      <c r="B311" s="106"/>
      <c r="C311" s="173" t="s">
        <v>28</v>
      </c>
      <c r="D311" s="174"/>
      <c r="E311" s="109">
        <v>1</v>
      </c>
      <c r="F311" s="110"/>
      <c r="G311" s="111"/>
      <c r="H311" s="112"/>
      <c r="I311" s="107"/>
      <c r="K311" s="107"/>
      <c r="M311" s="108">
        <v>1</v>
      </c>
      <c r="O311" s="9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13" t="str">
        <f>C310</f>
        <v>3.NP:</v>
      </c>
      <c r="BE311" s="104"/>
      <c r="BF311" s="104"/>
      <c r="BG311" s="104"/>
      <c r="BH311" s="104"/>
      <c r="BI311" s="104"/>
      <c r="BJ311" s="104"/>
      <c r="BK311" s="104"/>
    </row>
    <row r="312" spans="1:104" x14ac:dyDescent="0.2">
      <c r="A312" s="95">
        <v>53</v>
      </c>
      <c r="B312" s="96" t="s">
        <v>228</v>
      </c>
      <c r="C312" s="97" t="s">
        <v>229</v>
      </c>
      <c r="D312" s="98" t="s">
        <v>230</v>
      </c>
      <c r="E312" s="99">
        <v>2</v>
      </c>
      <c r="F312" s="100"/>
      <c r="G312" s="101">
        <f>E312*F312</f>
        <v>0</v>
      </c>
      <c r="H312" s="102">
        <v>0</v>
      </c>
      <c r="I312" s="103">
        <f>E312*H312</f>
        <v>0</v>
      </c>
      <c r="J312" s="102"/>
      <c r="K312" s="103">
        <f>E312*J312</f>
        <v>0</v>
      </c>
      <c r="O312" s="94"/>
      <c r="Z312" s="104"/>
      <c r="AA312" s="104">
        <v>12</v>
      </c>
      <c r="AB312" s="104">
        <v>0</v>
      </c>
      <c r="AC312" s="104">
        <v>528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CA312" s="104">
        <v>12</v>
      </c>
      <c r="CB312" s="104">
        <v>0</v>
      </c>
      <c r="CZ312" s="61">
        <v>2</v>
      </c>
    </row>
    <row r="313" spans="1:104" x14ac:dyDescent="0.2">
      <c r="A313" s="105"/>
      <c r="B313" s="106"/>
      <c r="C313" s="173" t="s">
        <v>46</v>
      </c>
      <c r="D313" s="174"/>
      <c r="E313" s="109">
        <v>0</v>
      </c>
      <c r="F313" s="110"/>
      <c r="G313" s="111"/>
      <c r="H313" s="112"/>
      <c r="I313" s="107"/>
      <c r="K313" s="107"/>
      <c r="M313" s="108" t="s">
        <v>46</v>
      </c>
      <c r="O313" s="9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13" t="str">
        <f>C312</f>
        <v>Dělící závěs vč. doplňků 2,05x2,0 m</v>
      </c>
      <c r="BE313" s="104"/>
      <c r="BF313" s="104"/>
      <c r="BG313" s="104"/>
      <c r="BH313" s="104"/>
      <c r="BI313" s="104"/>
      <c r="BJ313" s="104"/>
      <c r="BK313" s="104"/>
    </row>
    <row r="314" spans="1:104" x14ac:dyDescent="0.2">
      <c r="A314" s="105"/>
      <c r="B314" s="106"/>
      <c r="C314" s="173" t="s">
        <v>28</v>
      </c>
      <c r="D314" s="174"/>
      <c r="E314" s="109">
        <v>1</v>
      </c>
      <c r="F314" s="110"/>
      <c r="G314" s="111"/>
      <c r="H314" s="112"/>
      <c r="I314" s="107"/>
      <c r="K314" s="107"/>
      <c r="M314" s="108">
        <v>1</v>
      </c>
      <c r="O314" s="9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13" t="str">
        <f>C313</f>
        <v>2.NP:</v>
      </c>
      <c r="BE314" s="104"/>
      <c r="BF314" s="104"/>
      <c r="BG314" s="104"/>
      <c r="BH314" s="104"/>
      <c r="BI314" s="104"/>
      <c r="BJ314" s="104"/>
      <c r="BK314" s="104"/>
    </row>
    <row r="315" spans="1:104" x14ac:dyDescent="0.2">
      <c r="A315" s="105"/>
      <c r="B315" s="106"/>
      <c r="C315" s="173" t="s">
        <v>48</v>
      </c>
      <c r="D315" s="174"/>
      <c r="E315" s="109">
        <v>0</v>
      </c>
      <c r="F315" s="110"/>
      <c r="G315" s="111"/>
      <c r="H315" s="112"/>
      <c r="I315" s="107"/>
      <c r="K315" s="107"/>
      <c r="M315" s="108" t="s">
        <v>48</v>
      </c>
      <c r="O315" s="9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13" t="str">
        <f>C314</f>
        <v>1</v>
      </c>
      <c r="BE315" s="104"/>
      <c r="BF315" s="104"/>
      <c r="BG315" s="104"/>
      <c r="BH315" s="104"/>
      <c r="BI315" s="104"/>
      <c r="BJ315" s="104"/>
      <c r="BK315" s="104"/>
    </row>
    <row r="316" spans="1:104" x14ac:dyDescent="0.2">
      <c r="A316" s="105"/>
      <c r="B316" s="106"/>
      <c r="C316" s="173" t="s">
        <v>28</v>
      </c>
      <c r="D316" s="174"/>
      <c r="E316" s="109">
        <v>1</v>
      </c>
      <c r="F316" s="110"/>
      <c r="G316" s="111"/>
      <c r="H316" s="112"/>
      <c r="I316" s="107"/>
      <c r="K316" s="107"/>
      <c r="M316" s="108">
        <v>1</v>
      </c>
      <c r="O316" s="9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13" t="str">
        <f>C315</f>
        <v>3.NP:</v>
      </c>
      <c r="BE316" s="104"/>
      <c r="BF316" s="104"/>
      <c r="BG316" s="104"/>
      <c r="BH316" s="104"/>
      <c r="BI316" s="104"/>
      <c r="BJ316" s="104"/>
      <c r="BK316" s="104"/>
    </row>
    <row r="317" spans="1:104" x14ac:dyDescent="0.2">
      <c r="A317" s="95">
        <v>54</v>
      </c>
      <c r="B317" s="96" t="s">
        <v>231</v>
      </c>
      <c r="C317" s="97" t="s">
        <v>232</v>
      </c>
      <c r="D317" s="98" t="s">
        <v>230</v>
      </c>
      <c r="E317" s="99">
        <v>2</v>
      </c>
      <c r="F317" s="100"/>
      <c r="G317" s="101">
        <f>E317*F317</f>
        <v>0</v>
      </c>
      <c r="H317" s="102">
        <v>0</v>
      </c>
      <c r="I317" s="103">
        <f>E317*H317</f>
        <v>0</v>
      </c>
      <c r="J317" s="102"/>
      <c r="K317" s="103">
        <f>E317*J317</f>
        <v>0</v>
      </c>
      <c r="O317" s="94"/>
      <c r="Z317" s="104"/>
      <c r="AA317" s="104">
        <v>12</v>
      </c>
      <c r="AB317" s="104">
        <v>0</v>
      </c>
      <c r="AC317" s="104">
        <v>529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CA317" s="104">
        <v>12</v>
      </c>
      <c r="CB317" s="104">
        <v>0</v>
      </c>
      <c r="CZ317" s="61">
        <v>2</v>
      </c>
    </row>
    <row r="318" spans="1:104" x14ac:dyDescent="0.2">
      <c r="A318" s="105"/>
      <c r="B318" s="106"/>
      <c r="C318" s="173" t="s">
        <v>46</v>
      </c>
      <c r="D318" s="174"/>
      <c r="E318" s="109">
        <v>0</v>
      </c>
      <c r="F318" s="110"/>
      <c r="G318" s="111"/>
      <c r="H318" s="112"/>
      <c r="I318" s="107"/>
      <c r="K318" s="107"/>
      <c r="M318" s="108" t="s">
        <v>46</v>
      </c>
      <c r="O318" s="9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13" t="str">
        <f>C317</f>
        <v>Koupelnový regál</v>
      </c>
      <c r="BE318" s="104"/>
      <c r="BF318" s="104"/>
      <c r="BG318" s="104"/>
      <c r="BH318" s="104"/>
      <c r="BI318" s="104"/>
      <c r="BJ318" s="104"/>
      <c r="BK318" s="104"/>
    </row>
    <row r="319" spans="1:104" x14ac:dyDescent="0.2">
      <c r="A319" s="105"/>
      <c r="B319" s="106"/>
      <c r="C319" s="173" t="s">
        <v>28</v>
      </c>
      <c r="D319" s="174"/>
      <c r="E319" s="109">
        <v>1</v>
      </c>
      <c r="F319" s="110"/>
      <c r="G319" s="111"/>
      <c r="H319" s="112"/>
      <c r="I319" s="107"/>
      <c r="K319" s="107"/>
      <c r="M319" s="108">
        <v>1</v>
      </c>
      <c r="O319" s="9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13" t="str">
        <f>C318</f>
        <v>2.NP:</v>
      </c>
      <c r="BE319" s="104"/>
      <c r="BF319" s="104"/>
      <c r="BG319" s="104"/>
      <c r="BH319" s="104"/>
      <c r="BI319" s="104"/>
      <c r="BJ319" s="104"/>
      <c r="BK319" s="104"/>
    </row>
    <row r="320" spans="1:104" x14ac:dyDescent="0.2">
      <c r="A320" s="105"/>
      <c r="B320" s="106"/>
      <c r="C320" s="173" t="s">
        <v>48</v>
      </c>
      <c r="D320" s="174"/>
      <c r="E320" s="109">
        <v>0</v>
      </c>
      <c r="F320" s="110"/>
      <c r="G320" s="111"/>
      <c r="H320" s="112"/>
      <c r="I320" s="107"/>
      <c r="K320" s="107"/>
      <c r="M320" s="108" t="s">
        <v>48</v>
      </c>
      <c r="O320" s="9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13" t="str">
        <f>C319</f>
        <v>1</v>
      </c>
      <c r="BE320" s="104"/>
      <c r="BF320" s="104"/>
      <c r="BG320" s="104"/>
      <c r="BH320" s="104"/>
      <c r="BI320" s="104"/>
      <c r="BJ320" s="104"/>
      <c r="BK320" s="104"/>
    </row>
    <row r="321" spans="1:104" x14ac:dyDescent="0.2">
      <c r="A321" s="105"/>
      <c r="B321" s="106"/>
      <c r="C321" s="173" t="s">
        <v>28</v>
      </c>
      <c r="D321" s="174"/>
      <c r="E321" s="109">
        <v>1</v>
      </c>
      <c r="F321" s="110"/>
      <c r="G321" s="111"/>
      <c r="H321" s="112"/>
      <c r="I321" s="107"/>
      <c r="K321" s="107"/>
      <c r="M321" s="108">
        <v>1</v>
      </c>
      <c r="O321" s="9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13" t="str">
        <f>C320</f>
        <v>3.NP:</v>
      </c>
      <c r="BE321" s="104"/>
      <c r="BF321" s="104"/>
      <c r="BG321" s="104"/>
      <c r="BH321" s="104"/>
      <c r="BI321" s="104"/>
      <c r="BJ321" s="104"/>
      <c r="BK321" s="104"/>
    </row>
    <row r="322" spans="1:104" x14ac:dyDescent="0.2">
      <c r="A322" s="114" t="s">
        <v>30</v>
      </c>
      <c r="B322" s="115" t="s">
        <v>222</v>
      </c>
      <c r="C322" s="116" t="s">
        <v>223</v>
      </c>
      <c r="D322" s="117"/>
      <c r="E322" s="118"/>
      <c r="F322" s="118"/>
      <c r="G322" s="119">
        <f>SUM(G301:G321)</f>
        <v>0</v>
      </c>
      <c r="H322" s="120"/>
      <c r="I322" s="121">
        <f>SUM(I301:I321)</f>
        <v>2.1800000000009558E-2</v>
      </c>
      <c r="J322" s="122"/>
      <c r="K322" s="121">
        <f>SUM(K301:K321)</f>
        <v>0</v>
      </c>
      <c r="O322" s="94"/>
      <c r="X322" s="123">
        <f>K322</f>
        <v>0</v>
      </c>
      <c r="Y322" s="123">
        <f>I322</f>
        <v>2.1800000000009558E-2</v>
      </c>
      <c r="Z322" s="124">
        <f>G322</f>
        <v>0</v>
      </c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25"/>
      <c r="BB322" s="125"/>
      <c r="BC322" s="125"/>
      <c r="BD322" s="125"/>
      <c r="BE322" s="125"/>
      <c r="BF322" s="125"/>
      <c r="BG322" s="104"/>
      <c r="BH322" s="104"/>
      <c r="BI322" s="104"/>
      <c r="BJ322" s="104"/>
      <c r="BK322" s="104"/>
    </row>
    <row r="323" spans="1:104" ht="14.25" customHeight="1" x14ac:dyDescent="0.2">
      <c r="A323" s="86" t="s">
        <v>27</v>
      </c>
      <c r="B323" s="87" t="s">
        <v>233</v>
      </c>
      <c r="C323" s="88" t="s">
        <v>234</v>
      </c>
      <c r="D323" s="89"/>
      <c r="E323" s="90"/>
      <c r="F323" s="90"/>
      <c r="G323" s="91"/>
      <c r="H323" s="92"/>
      <c r="I323" s="93"/>
      <c r="J323" s="92"/>
      <c r="K323" s="93"/>
      <c r="O323" s="94"/>
    </row>
    <row r="324" spans="1:104" x14ac:dyDescent="0.2">
      <c r="A324" s="95">
        <v>55</v>
      </c>
      <c r="B324" s="96" t="s">
        <v>235</v>
      </c>
      <c r="C324" s="97" t="s">
        <v>236</v>
      </c>
      <c r="D324" s="98" t="s">
        <v>143</v>
      </c>
      <c r="E324" s="99">
        <v>6.7424542500003897</v>
      </c>
      <c r="F324" s="100"/>
      <c r="G324" s="101">
        <f t="shared" ref="G324:G331" si="12">E324*F324</f>
        <v>0</v>
      </c>
      <c r="H324" s="102">
        <v>0</v>
      </c>
      <c r="I324" s="103">
        <f t="shared" ref="I324:I331" si="13">E324*H324</f>
        <v>0</v>
      </c>
      <c r="J324" s="102"/>
      <c r="K324" s="103">
        <f t="shared" ref="K324:K331" si="14">E324*J324</f>
        <v>0</v>
      </c>
      <c r="O324" s="94"/>
      <c r="Z324" s="104"/>
      <c r="AA324" s="104">
        <v>8</v>
      </c>
      <c r="AB324" s="104">
        <v>0</v>
      </c>
      <c r="AC324" s="104">
        <v>3</v>
      </c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CA324" s="104">
        <v>8</v>
      </c>
      <c r="CB324" s="104">
        <v>0</v>
      </c>
      <c r="CZ324" s="61">
        <v>1</v>
      </c>
    </row>
    <row r="325" spans="1:104" x14ac:dyDescent="0.2">
      <c r="A325" s="95">
        <v>56</v>
      </c>
      <c r="B325" s="96" t="s">
        <v>237</v>
      </c>
      <c r="C325" s="97" t="s">
        <v>238</v>
      </c>
      <c r="D325" s="98" t="s">
        <v>143</v>
      </c>
      <c r="E325" s="99">
        <v>3.3712271250002002</v>
      </c>
      <c r="F325" s="100"/>
      <c r="G325" s="101">
        <f t="shared" si="12"/>
        <v>0</v>
      </c>
      <c r="H325" s="102">
        <v>0</v>
      </c>
      <c r="I325" s="103">
        <f t="shared" si="13"/>
        <v>0</v>
      </c>
      <c r="J325" s="102"/>
      <c r="K325" s="103">
        <f t="shared" si="14"/>
        <v>0</v>
      </c>
      <c r="O325" s="94"/>
      <c r="Z325" s="104"/>
      <c r="AA325" s="104">
        <v>8</v>
      </c>
      <c r="AB325" s="104">
        <v>0</v>
      </c>
      <c r="AC325" s="104">
        <v>3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CA325" s="104">
        <v>8</v>
      </c>
      <c r="CB325" s="104">
        <v>0</v>
      </c>
      <c r="CZ325" s="61">
        <v>1</v>
      </c>
    </row>
    <row r="326" spans="1:104" x14ac:dyDescent="0.2">
      <c r="A326" s="95">
        <v>57</v>
      </c>
      <c r="B326" s="96" t="s">
        <v>239</v>
      </c>
      <c r="C326" s="97" t="s">
        <v>240</v>
      </c>
      <c r="D326" s="98" t="s">
        <v>143</v>
      </c>
      <c r="E326" s="99">
        <v>6.7424542500003897</v>
      </c>
      <c r="F326" s="100"/>
      <c r="G326" s="101">
        <f t="shared" si="12"/>
        <v>0</v>
      </c>
      <c r="H326" s="102">
        <v>0</v>
      </c>
      <c r="I326" s="103">
        <f t="shared" si="13"/>
        <v>0</v>
      </c>
      <c r="J326" s="102"/>
      <c r="K326" s="103">
        <f t="shared" si="14"/>
        <v>0</v>
      </c>
      <c r="O326" s="94"/>
      <c r="Z326" s="104"/>
      <c r="AA326" s="104">
        <v>8</v>
      </c>
      <c r="AB326" s="104">
        <v>0</v>
      </c>
      <c r="AC326" s="104">
        <v>3</v>
      </c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CA326" s="104">
        <v>8</v>
      </c>
      <c r="CB326" s="104">
        <v>0</v>
      </c>
      <c r="CZ326" s="61">
        <v>1</v>
      </c>
    </row>
    <row r="327" spans="1:104" x14ac:dyDescent="0.2">
      <c r="A327" s="95">
        <v>58</v>
      </c>
      <c r="B327" s="96" t="s">
        <v>241</v>
      </c>
      <c r="C327" s="97" t="s">
        <v>242</v>
      </c>
      <c r="D327" s="98" t="s">
        <v>143</v>
      </c>
      <c r="E327" s="99">
        <v>6.7424542500003897</v>
      </c>
      <c r="F327" s="100"/>
      <c r="G327" s="101">
        <f t="shared" si="12"/>
        <v>0</v>
      </c>
      <c r="H327" s="102">
        <v>0</v>
      </c>
      <c r="I327" s="103">
        <f t="shared" si="13"/>
        <v>0</v>
      </c>
      <c r="J327" s="102"/>
      <c r="K327" s="103">
        <f t="shared" si="14"/>
        <v>0</v>
      </c>
      <c r="O327" s="94"/>
      <c r="Z327" s="104"/>
      <c r="AA327" s="104">
        <v>8</v>
      </c>
      <c r="AB327" s="104">
        <v>0</v>
      </c>
      <c r="AC327" s="104">
        <v>3</v>
      </c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CA327" s="104">
        <v>8</v>
      </c>
      <c r="CB327" s="104">
        <v>0</v>
      </c>
      <c r="CZ327" s="61">
        <v>1</v>
      </c>
    </row>
    <row r="328" spans="1:104" x14ac:dyDescent="0.2">
      <c r="A328" s="95">
        <v>59</v>
      </c>
      <c r="B328" s="96" t="s">
        <v>243</v>
      </c>
      <c r="C328" s="97" t="s">
        <v>244</v>
      </c>
      <c r="D328" s="98" t="s">
        <v>143</v>
      </c>
      <c r="E328" s="99">
        <v>40.454725500002397</v>
      </c>
      <c r="F328" s="100"/>
      <c r="G328" s="101">
        <f t="shared" si="12"/>
        <v>0</v>
      </c>
      <c r="H328" s="102">
        <v>0</v>
      </c>
      <c r="I328" s="103">
        <f t="shared" si="13"/>
        <v>0</v>
      </c>
      <c r="J328" s="102"/>
      <c r="K328" s="103">
        <f t="shared" si="14"/>
        <v>0</v>
      </c>
      <c r="O328" s="94"/>
      <c r="Z328" s="104"/>
      <c r="AA328" s="104">
        <v>8</v>
      </c>
      <c r="AB328" s="104">
        <v>0</v>
      </c>
      <c r="AC328" s="104">
        <v>3</v>
      </c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CA328" s="104">
        <v>8</v>
      </c>
      <c r="CB328" s="104">
        <v>0</v>
      </c>
      <c r="CZ328" s="61">
        <v>1</v>
      </c>
    </row>
    <row r="329" spans="1:104" x14ac:dyDescent="0.2">
      <c r="A329" s="95">
        <v>60</v>
      </c>
      <c r="B329" s="96" t="s">
        <v>245</v>
      </c>
      <c r="C329" s="97" t="s">
        <v>246</v>
      </c>
      <c r="D329" s="98" t="s">
        <v>143</v>
      </c>
      <c r="E329" s="99">
        <v>6.7424542500003897</v>
      </c>
      <c r="F329" s="100"/>
      <c r="G329" s="101">
        <f t="shared" si="12"/>
        <v>0</v>
      </c>
      <c r="H329" s="102">
        <v>0</v>
      </c>
      <c r="I329" s="103">
        <f t="shared" si="13"/>
        <v>0</v>
      </c>
      <c r="J329" s="102"/>
      <c r="K329" s="103">
        <f t="shared" si="14"/>
        <v>0</v>
      </c>
      <c r="O329" s="94"/>
      <c r="Z329" s="104"/>
      <c r="AA329" s="104">
        <v>8</v>
      </c>
      <c r="AB329" s="104">
        <v>0</v>
      </c>
      <c r="AC329" s="104">
        <v>3</v>
      </c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CA329" s="104">
        <v>8</v>
      </c>
      <c r="CB329" s="104">
        <v>0</v>
      </c>
      <c r="CZ329" s="61">
        <v>1</v>
      </c>
    </row>
    <row r="330" spans="1:104" x14ac:dyDescent="0.2">
      <c r="A330" s="95">
        <v>61</v>
      </c>
      <c r="B330" s="96" t="s">
        <v>247</v>
      </c>
      <c r="C330" s="97" t="s">
        <v>248</v>
      </c>
      <c r="D330" s="98" t="s">
        <v>143</v>
      </c>
      <c r="E330" s="99">
        <v>6.7424542500003897</v>
      </c>
      <c r="F330" s="100"/>
      <c r="G330" s="101">
        <f t="shared" si="12"/>
        <v>0</v>
      </c>
      <c r="H330" s="102">
        <v>0</v>
      </c>
      <c r="I330" s="103">
        <f t="shared" si="13"/>
        <v>0</v>
      </c>
      <c r="J330" s="102"/>
      <c r="K330" s="103">
        <f t="shared" si="14"/>
        <v>0</v>
      </c>
      <c r="O330" s="94"/>
      <c r="Z330" s="104"/>
      <c r="AA330" s="104">
        <v>8</v>
      </c>
      <c r="AB330" s="104">
        <v>0</v>
      </c>
      <c r="AC330" s="104">
        <v>3</v>
      </c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CA330" s="104">
        <v>8</v>
      </c>
      <c r="CB330" s="104">
        <v>0</v>
      </c>
      <c r="CZ330" s="61">
        <v>1</v>
      </c>
    </row>
    <row r="331" spans="1:104" x14ac:dyDescent="0.2">
      <c r="A331" s="95">
        <v>62</v>
      </c>
      <c r="B331" s="96" t="s">
        <v>249</v>
      </c>
      <c r="C331" s="97" t="s">
        <v>250</v>
      </c>
      <c r="D331" s="98" t="s">
        <v>143</v>
      </c>
      <c r="E331" s="99">
        <v>6.7424542500003897</v>
      </c>
      <c r="F331" s="100"/>
      <c r="G331" s="101">
        <f t="shared" si="12"/>
        <v>0</v>
      </c>
      <c r="H331" s="102">
        <v>0</v>
      </c>
      <c r="I331" s="103">
        <f t="shared" si="13"/>
        <v>0</v>
      </c>
      <c r="J331" s="102"/>
      <c r="K331" s="103">
        <f t="shared" si="14"/>
        <v>0</v>
      </c>
      <c r="O331" s="94"/>
      <c r="Z331" s="104"/>
      <c r="AA331" s="104">
        <v>8</v>
      </c>
      <c r="AB331" s="104">
        <v>0</v>
      </c>
      <c r="AC331" s="104">
        <v>3</v>
      </c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CA331" s="104">
        <v>8</v>
      </c>
      <c r="CB331" s="104">
        <v>0</v>
      </c>
      <c r="CZ331" s="61">
        <v>1</v>
      </c>
    </row>
    <row r="332" spans="1:104" x14ac:dyDescent="0.2">
      <c r="A332" s="114" t="s">
        <v>30</v>
      </c>
      <c r="B332" s="115" t="s">
        <v>233</v>
      </c>
      <c r="C332" s="116" t="s">
        <v>234</v>
      </c>
      <c r="D332" s="117"/>
      <c r="E332" s="118"/>
      <c r="F332" s="118"/>
      <c r="G332" s="119">
        <f>SUM(G323:G331)</f>
        <v>0</v>
      </c>
      <c r="H332" s="120"/>
      <c r="I332" s="121">
        <f>SUM(I323:I331)</f>
        <v>0</v>
      </c>
      <c r="J332" s="122"/>
      <c r="K332" s="121">
        <f>SUM(K323:K331)</f>
        <v>0</v>
      </c>
      <c r="O332" s="94"/>
      <c r="X332" s="123">
        <f>K332</f>
        <v>0</v>
      </c>
      <c r="Y332" s="123">
        <f>I332</f>
        <v>0</v>
      </c>
      <c r="Z332" s="124">
        <f>G332</f>
        <v>0</v>
      </c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25"/>
      <c r="BB332" s="125"/>
      <c r="BC332" s="125"/>
      <c r="BD332" s="125"/>
      <c r="BE332" s="125"/>
      <c r="BF332" s="125"/>
      <c r="BG332" s="104"/>
      <c r="BH332" s="104"/>
      <c r="BI332" s="104"/>
      <c r="BJ332" s="104"/>
      <c r="BK332" s="104"/>
    </row>
    <row r="333" spans="1:104" x14ac:dyDescent="0.2">
      <c r="A333" s="126" t="s">
        <v>31</v>
      </c>
      <c r="B333" s="127" t="s">
        <v>32</v>
      </c>
      <c r="C333" s="128"/>
      <c r="D333" s="129"/>
      <c r="E333" s="130"/>
      <c r="F333" s="130"/>
      <c r="G333" s="131">
        <f>SUM(Z7:Z333)</f>
        <v>0</v>
      </c>
      <c r="H333" s="132"/>
      <c r="I333" s="133">
        <f>SUM(Y7:Y333)</f>
        <v>3.6031803200004</v>
      </c>
      <c r="J333" s="132"/>
      <c r="K333" s="133">
        <f>SUM(X7:X333)</f>
        <v>-6.742454250000387</v>
      </c>
      <c r="O333" s="94"/>
      <c r="BA333" s="134"/>
      <c r="BB333" s="134"/>
      <c r="BC333" s="134"/>
      <c r="BD333" s="134"/>
      <c r="BE333" s="134"/>
      <c r="BF333" s="134"/>
    </row>
    <row r="334" spans="1:104" x14ac:dyDescent="0.2">
      <c r="E334" s="61"/>
    </row>
    <row r="335" spans="1:104" x14ac:dyDescent="0.2">
      <c r="E335" s="61"/>
    </row>
    <row r="336" spans="1:104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5:5" x14ac:dyDescent="0.2">
      <c r="E353" s="61"/>
    </row>
    <row r="354" spans="5:5" x14ac:dyDescent="0.2">
      <c r="E354" s="61"/>
    </row>
    <row r="355" spans="5:5" x14ac:dyDescent="0.2">
      <c r="E355" s="61"/>
    </row>
    <row r="356" spans="5:5" x14ac:dyDescent="0.2">
      <c r="E356" s="61"/>
    </row>
    <row r="357" spans="5:5" x14ac:dyDescent="0.2">
      <c r="E357" s="61"/>
    </row>
    <row r="358" spans="5:5" x14ac:dyDescent="0.2">
      <c r="E358" s="61"/>
    </row>
    <row r="359" spans="5:5" x14ac:dyDescent="0.2">
      <c r="E359" s="61"/>
    </row>
    <row r="360" spans="5:5" x14ac:dyDescent="0.2">
      <c r="E360" s="61"/>
    </row>
    <row r="361" spans="5:5" x14ac:dyDescent="0.2">
      <c r="E361" s="61"/>
    </row>
    <row r="362" spans="5:5" x14ac:dyDescent="0.2">
      <c r="E362" s="61"/>
    </row>
    <row r="363" spans="5:5" x14ac:dyDescent="0.2">
      <c r="E363" s="61"/>
    </row>
    <row r="364" spans="5:5" x14ac:dyDescent="0.2">
      <c r="E364" s="61"/>
    </row>
    <row r="365" spans="5:5" x14ac:dyDescent="0.2">
      <c r="E365" s="61"/>
    </row>
    <row r="366" spans="5:5" x14ac:dyDescent="0.2">
      <c r="E366" s="61"/>
    </row>
    <row r="367" spans="5:5" x14ac:dyDescent="0.2">
      <c r="E367" s="61"/>
    </row>
    <row r="368" spans="5:5" x14ac:dyDescent="0.2">
      <c r="E368" s="61"/>
    </row>
    <row r="369" spans="5:5" x14ac:dyDescent="0.2">
      <c r="E369" s="61"/>
    </row>
    <row r="370" spans="5:5" x14ac:dyDescent="0.2">
      <c r="E370" s="61"/>
    </row>
    <row r="371" spans="5:5" x14ac:dyDescent="0.2">
      <c r="E371" s="61"/>
    </row>
    <row r="372" spans="5:5" x14ac:dyDescent="0.2">
      <c r="E372" s="61"/>
    </row>
    <row r="373" spans="5:5" x14ac:dyDescent="0.2">
      <c r="E373" s="61"/>
    </row>
    <row r="374" spans="5:5" x14ac:dyDescent="0.2">
      <c r="E374" s="61"/>
    </row>
    <row r="375" spans="5:5" x14ac:dyDescent="0.2">
      <c r="E375" s="61"/>
    </row>
    <row r="376" spans="5:5" x14ac:dyDescent="0.2">
      <c r="E376" s="61"/>
    </row>
    <row r="377" spans="5:5" x14ac:dyDescent="0.2">
      <c r="E377" s="61"/>
    </row>
    <row r="378" spans="5:5" x14ac:dyDescent="0.2">
      <c r="E378" s="61"/>
    </row>
    <row r="379" spans="5:5" x14ac:dyDescent="0.2">
      <c r="E379" s="61"/>
    </row>
    <row r="380" spans="5:5" x14ac:dyDescent="0.2">
      <c r="E380" s="61"/>
    </row>
    <row r="381" spans="5:5" x14ac:dyDescent="0.2">
      <c r="E381" s="61"/>
    </row>
    <row r="382" spans="5:5" x14ac:dyDescent="0.2">
      <c r="E382" s="61"/>
    </row>
    <row r="383" spans="5:5" x14ac:dyDescent="0.2">
      <c r="E383" s="61"/>
    </row>
    <row r="384" spans="5:5" x14ac:dyDescent="0.2">
      <c r="E384" s="61"/>
    </row>
    <row r="385" spans="1:7" x14ac:dyDescent="0.2">
      <c r="E385" s="61"/>
    </row>
    <row r="386" spans="1:7" x14ac:dyDescent="0.2">
      <c r="A386" s="136"/>
      <c r="B386" s="136"/>
    </row>
    <row r="387" spans="1:7" x14ac:dyDescent="0.2">
      <c r="C387" s="137"/>
      <c r="D387" s="137"/>
      <c r="E387" s="138"/>
      <c r="F387" s="137"/>
      <c r="G387" s="139"/>
    </row>
    <row r="388" spans="1:7" x14ac:dyDescent="0.2">
      <c r="A388" s="136"/>
      <c r="B388" s="136"/>
    </row>
    <row r="1305" spans="1:7" x14ac:dyDescent="0.2">
      <c r="A1305" s="140"/>
      <c r="B1305" s="141"/>
      <c r="C1305" s="142" t="s">
        <v>33</v>
      </c>
      <c r="D1305" s="143"/>
      <c r="F1305" s="80"/>
      <c r="G1305" s="107">
        <v>100000</v>
      </c>
    </row>
    <row r="1306" spans="1:7" x14ac:dyDescent="0.2">
      <c r="A1306" s="140"/>
      <c r="B1306" s="141"/>
      <c r="C1306" s="142" t="s">
        <v>34</v>
      </c>
      <c r="D1306" s="143"/>
      <c r="F1306" s="80"/>
      <c r="G1306" s="107">
        <v>100000</v>
      </c>
    </row>
    <row r="1307" spans="1:7" x14ac:dyDescent="0.2">
      <c r="A1307" s="140"/>
      <c r="B1307" s="141"/>
      <c r="C1307" s="142" t="s">
        <v>35</v>
      </c>
      <c r="D1307" s="143"/>
      <c r="F1307" s="80"/>
      <c r="G1307" s="107">
        <v>100000</v>
      </c>
    </row>
    <row r="1308" spans="1:7" x14ac:dyDescent="0.2">
      <c r="A1308" s="140"/>
      <c r="B1308" s="141"/>
      <c r="C1308" s="142" t="s">
        <v>36</v>
      </c>
      <c r="D1308" s="143"/>
      <c r="F1308" s="80"/>
      <c r="G1308" s="107">
        <v>100000</v>
      </c>
    </row>
    <row r="1309" spans="1:7" x14ac:dyDescent="0.2">
      <c r="A1309" s="140"/>
      <c r="B1309" s="141"/>
      <c r="C1309" s="142" t="s">
        <v>37</v>
      </c>
      <c r="D1309" s="143"/>
      <c r="F1309" s="80"/>
      <c r="G1309" s="107">
        <v>100000</v>
      </c>
    </row>
    <row r="1310" spans="1:7" x14ac:dyDescent="0.2">
      <c r="A1310" s="140"/>
      <c r="B1310" s="141"/>
      <c r="C1310" s="142" t="s">
        <v>38</v>
      </c>
      <c r="D1310" s="143"/>
      <c r="F1310" s="80"/>
      <c r="G1310" s="107">
        <v>100000</v>
      </c>
    </row>
    <row r="1311" spans="1:7" x14ac:dyDescent="0.2">
      <c r="A1311" s="140"/>
      <c r="B1311" s="141"/>
      <c r="C1311" s="142" t="s">
        <v>39</v>
      </c>
      <c r="D1311" s="143"/>
      <c r="F1311" s="80"/>
      <c r="G1311" s="107">
        <v>100000</v>
      </c>
    </row>
  </sheetData>
  <mergeCells count="227">
    <mergeCell ref="C267:D267"/>
    <mergeCell ref="C273:D273"/>
    <mergeCell ref="C274:D274"/>
    <mergeCell ref="C275:D275"/>
    <mergeCell ref="C276:D276"/>
    <mergeCell ref="C282:D282"/>
    <mergeCell ref="C289:D289"/>
    <mergeCell ref="C290:D290"/>
    <mergeCell ref="C291:D291"/>
    <mergeCell ref="C287:D287"/>
    <mergeCell ref="C218:D218"/>
    <mergeCell ref="C219:D219"/>
    <mergeCell ref="C225:D225"/>
    <mergeCell ref="C226:D226"/>
    <mergeCell ref="C239:D239"/>
    <mergeCell ref="C240:D240"/>
    <mergeCell ref="C241:D241"/>
    <mergeCell ref="C247:D247"/>
    <mergeCell ref="C248:D248"/>
    <mergeCell ref="C245:D245"/>
    <mergeCell ref="C246:D246"/>
    <mergeCell ref="C184:D184"/>
    <mergeCell ref="C186:G186"/>
    <mergeCell ref="C187:D187"/>
    <mergeCell ref="C188:D188"/>
    <mergeCell ref="C189:D189"/>
    <mergeCell ref="C194:D194"/>
    <mergeCell ref="C204:D204"/>
    <mergeCell ref="C212:D212"/>
    <mergeCell ref="C217:D217"/>
    <mergeCell ref="C190:D190"/>
    <mergeCell ref="C191:D191"/>
    <mergeCell ref="C192:D192"/>
    <mergeCell ref="C193:D193"/>
    <mergeCell ref="C216:D216"/>
    <mergeCell ref="C201:D201"/>
    <mergeCell ref="C202:D202"/>
    <mergeCell ref="C199:D199"/>
    <mergeCell ref="C200:D200"/>
    <mergeCell ref="C209:D209"/>
    <mergeCell ref="C210:D210"/>
    <mergeCell ref="C211:D211"/>
    <mergeCell ref="C321:D321"/>
    <mergeCell ref="C315:D315"/>
    <mergeCell ref="C316:D316"/>
    <mergeCell ref="C110:D110"/>
    <mergeCell ref="C115:D115"/>
    <mergeCell ref="C120:D120"/>
    <mergeCell ref="C121:D121"/>
    <mergeCell ref="C131:D131"/>
    <mergeCell ref="C132:D132"/>
    <mergeCell ref="C142:D142"/>
    <mergeCell ref="C147:D147"/>
    <mergeCell ref="C152:D152"/>
    <mergeCell ref="C134:D134"/>
    <mergeCell ref="C135:D135"/>
    <mergeCell ref="C136:D136"/>
    <mergeCell ref="C137:D137"/>
    <mergeCell ref="C139:D139"/>
    <mergeCell ref="C141:D141"/>
    <mergeCell ref="C126:D126"/>
    <mergeCell ref="C127:D127"/>
    <mergeCell ref="C128:D128"/>
    <mergeCell ref="C129:D129"/>
    <mergeCell ref="C130:D130"/>
    <mergeCell ref="C116:D116"/>
    <mergeCell ref="C305:D305"/>
    <mergeCell ref="C306:D306"/>
    <mergeCell ref="C309:D309"/>
    <mergeCell ref="C310:D310"/>
    <mergeCell ref="C311:D311"/>
    <mergeCell ref="C313:D313"/>
    <mergeCell ref="C318:D318"/>
    <mergeCell ref="C319:D319"/>
    <mergeCell ref="C320:D320"/>
    <mergeCell ref="C257:D257"/>
    <mergeCell ref="C258:D258"/>
    <mergeCell ref="C314:D314"/>
    <mergeCell ref="C288:D288"/>
    <mergeCell ref="C263:D263"/>
    <mergeCell ref="C265:D265"/>
    <mergeCell ref="C298:D298"/>
    <mergeCell ref="C278:D278"/>
    <mergeCell ref="C279:D279"/>
    <mergeCell ref="C280:D280"/>
    <mergeCell ref="C281:D281"/>
    <mergeCell ref="C283:D283"/>
    <mergeCell ref="C292:D292"/>
    <mergeCell ref="C293:D293"/>
    <mergeCell ref="C259:D259"/>
    <mergeCell ref="C260:D260"/>
    <mergeCell ref="C261:D261"/>
    <mergeCell ref="C294:D294"/>
    <mergeCell ref="C295:D295"/>
    <mergeCell ref="C296:D296"/>
    <mergeCell ref="C297:D297"/>
    <mergeCell ref="C303:D303"/>
    <mergeCell ref="C308:D308"/>
    <mergeCell ref="C304:D304"/>
    <mergeCell ref="C250:D250"/>
    <mergeCell ref="C251:D251"/>
    <mergeCell ref="C252:D252"/>
    <mergeCell ref="C253:D253"/>
    <mergeCell ref="C255:D255"/>
    <mergeCell ref="C256:D256"/>
    <mergeCell ref="C254:D254"/>
    <mergeCell ref="C223:D223"/>
    <mergeCell ref="C224:D224"/>
    <mergeCell ref="C228:D228"/>
    <mergeCell ref="C229:D229"/>
    <mergeCell ref="C230:D230"/>
    <mergeCell ref="C231:D231"/>
    <mergeCell ref="C233:D233"/>
    <mergeCell ref="C238:D238"/>
    <mergeCell ref="C166:D166"/>
    <mergeCell ref="C159:D159"/>
    <mergeCell ref="C160:D160"/>
    <mergeCell ref="C161:D161"/>
    <mergeCell ref="C182:D182"/>
    <mergeCell ref="C183:D183"/>
    <mergeCell ref="C168:D168"/>
    <mergeCell ref="C169:D169"/>
    <mergeCell ref="C171:D171"/>
    <mergeCell ref="C181:D181"/>
    <mergeCell ref="C162:D162"/>
    <mergeCell ref="C167:D167"/>
    <mergeCell ref="C172:D172"/>
    <mergeCell ref="C173:D173"/>
    <mergeCell ref="C174:D174"/>
    <mergeCell ref="C154:D154"/>
    <mergeCell ref="C155:D155"/>
    <mergeCell ref="C156:D156"/>
    <mergeCell ref="C149:D149"/>
    <mergeCell ref="C150:D150"/>
    <mergeCell ref="C151:D151"/>
    <mergeCell ref="C157:D157"/>
    <mergeCell ref="C144:D144"/>
    <mergeCell ref="C145:D145"/>
    <mergeCell ref="C146:D146"/>
    <mergeCell ref="C114:D114"/>
    <mergeCell ref="C140:D140"/>
    <mergeCell ref="C108:D108"/>
    <mergeCell ref="C109:D109"/>
    <mergeCell ref="C85:D85"/>
    <mergeCell ref="C86:D86"/>
    <mergeCell ref="C87:D87"/>
    <mergeCell ref="C88:D88"/>
    <mergeCell ref="C90:D90"/>
    <mergeCell ref="C91:D91"/>
    <mergeCell ref="C92:D92"/>
    <mergeCell ref="C93:D93"/>
    <mergeCell ref="C102:D102"/>
    <mergeCell ref="C103:D103"/>
    <mergeCell ref="C104:D104"/>
    <mergeCell ref="C105:D105"/>
    <mergeCell ref="C107:D107"/>
    <mergeCell ref="C125:D125"/>
    <mergeCell ref="C117:D117"/>
    <mergeCell ref="C118:D118"/>
    <mergeCell ref="C119:D119"/>
    <mergeCell ref="C66:D66"/>
    <mergeCell ref="C68:D68"/>
    <mergeCell ref="C59:D59"/>
    <mergeCell ref="C61:D61"/>
    <mergeCell ref="C62:D62"/>
    <mergeCell ref="C63:D63"/>
    <mergeCell ref="C98:D98"/>
    <mergeCell ref="C74:D74"/>
    <mergeCell ref="C75:D75"/>
    <mergeCell ref="C76:D76"/>
    <mergeCell ref="C78:D78"/>
    <mergeCell ref="C69:D69"/>
    <mergeCell ref="C70:D70"/>
    <mergeCell ref="C71:D71"/>
    <mergeCell ref="C73:D73"/>
    <mergeCell ref="C95:D95"/>
    <mergeCell ref="C79:D79"/>
    <mergeCell ref="C80:D80"/>
    <mergeCell ref="C81:D81"/>
    <mergeCell ref="C96:D96"/>
    <mergeCell ref="C97:D97"/>
    <mergeCell ref="C56:D56"/>
    <mergeCell ref="C57:D57"/>
    <mergeCell ref="C58:D58"/>
    <mergeCell ref="C50:D50"/>
    <mergeCell ref="C52:D52"/>
    <mergeCell ref="C53:D53"/>
    <mergeCell ref="C54:D54"/>
    <mergeCell ref="C64:D64"/>
    <mergeCell ref="C65:D65"/>
    <mergeCell ref="C46:D46"/>
    <mergeCell ref="C47:D47"/>
    <mergeCell ref="C48:D48"/>
    <mergeCell ref="C49:D49"/>
    <mergeCell ref="C41:D41"/>
    <mergeCell ref="C43:D43"/>
    <mergeCell ref="C44:D44"/>
    <mergeCell ref="C45:D45"/>
    <mergeCell ref="C55:D55"/>
    <mergeCell ref="C23:D23"/>
    <mergeCell ref="C24:D24"/>
    <mergeCell ref="C25:D25"/>
    <mergeCell ref="C16:D16"/>
    <mergeCell ref="C18:D18"/>
    <mergeCell ref="C19:D19"/>
    <mergeCell ref="C20:D20"/>
    <mergeCell ref="C39:D39"/>
    <mergeCell ref="C40:D40"/>
    <mergeCell ref="C26:D26"/>
    <mergeCell ref="C27:D27"/>
    <mergeCell ref="C28:D28"/>
    <mergeCell ref="C29:D29"/>
    <mergeCell ref="C30:D30"/>
    <mergeCell ref="C34:D34"/>
    <mergeCell ref="C35:D35"/>
    <mergeCell ref="C36:D36"/>
    <mergeCell ref="C37:D37"/>
    <mergeCell ref="C38:D38"/>
    <mergeCell ref="C14:D14"/>
    <mergeCell ref="C15:D15"/>
    <mergeCell ref="A1:G1"/>
    <mergeCell ref="C9:D9"/>
    <mergeCell ref="C10:D10"/>
    <mergeCell ref="C11:D11"/>
    <mergeCell ref="C12:D12"/>
    <mergeCell ref="C13:D13"/>
    <mergeCell ref="C21:D2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zoomScaleNormal="100" workbookViewId="0">
      <selection activeCell="L24" sqref="L2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5" t="s">
        <v>13</v>
      </c>
      <c r="B1" s="175"/>
      <c r="C1" s="175"/>
      <c r="D1" s="175"/>
      <c r="E1" s="175"/>
      <c r="F1" s="175"/>
      <c r="G1" s="175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156</v>
      </c>
      <c r="C7" s="88" t="s">
        <v>255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256</v>
      </c>
      <c r="C8" s="97" t="s">
        <v>257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7" t="s">
        <v>258</v>
      </c>
      <c r="D9" s="178"/>
      <c r="E9" s="178"/>
      <c r="F9" s="178"/>
      <c r="G9" s="179"/>
      <c r="I9" s="107"/>
      <c r="K9" s="107"/>
      <c r="L9" s="108" t="s">
        <v>258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259</v>
      </c>
      <c r="C10" s="97" t="s">
        <v>260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7" t="s">
        <v>258</v>
      </c>
      <c r="D11" s="178"/>
      <c r="E11" s="178"/>
      <c r="F11" s="178"/>
      <c r="G11" s="179"/>
      <c r="I11" s="107"/>
      <c r="K11" s="107"/>
      <c r="L11" s="108" t="s">
        <v>258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261</v>
      </c>
      <c r="C12" s="97" t="s">
        <v>262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7" t="s">
        <v>258</v>
      </c>
      <c r="D13" s="178"/>
      <c r="E13" s="178"/>
      <c r="F13" s="178"/>
      <c r="G13" s="179"/>
      <c r="I13" s="107"/>
      <c r="K13" s="107"/>
      <c r="L13" s="108" t="s">
        <v>258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263</v>
      </c>
      <c r="C14" s="97" t="s">
        <v>264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7" t="s">
        <v>258</v>
      </c>
      <c r="D15" s="178"/>
      <c r="E15" s="178"/>
      <c r="F15" s="178"/>
      <c r="G15" s="179"/>
      <c r="I15" s="107"/>
      <c r="K15" s="107"/>
      <c r="L15" s="108" t="s">
        <v>258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265</v>
      </c>
      <c r="C16" s="97" t="s">
        <v>266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7" t="s">
        <v>258</v>
      </c>
      <c r="D17" s="178"/>
      <c r="E17" s="178"/>
      <c r="F17" s="178"/>
      <c r="G17" s="179"/>
      <c r="I17" s="107"/>
      <c r="K17" s="107"/>
      <c r="L17" s="108" t="s">
        <v>258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267</v>
      </c>
      <c r="C18" s="97" t="s">
        <v>268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7" t="s">
        <v>258</v>
      </c>
      <c r="D19" s="178"/>
      <c r="E19" s="178"/>
      <c r="F19" s="178"/>
      <c r="G19" s="179"/>
      <c r="I19" s="107"/>
      <c r="K19" s="107"/>
      <c r="L19" s="108" t="s">
        <v>258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269</v>
      </c>
      <c r="C20" s="97" t="s">
        <v>270</v>
      </c>
      <c r="D20" s="98" t="s">
        <v>56</v>
      </c>
      <c r="E20" s="99">
        <v>3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105"/>
      <c r="B21" s="106"/>
      <c r="C21" s="177" t="s">
        <v>258</v>
      </c>
      <c r="D21" s="178"/>
      <c r="E21" s="178"/>
      <c r="F21" s="178"/>
      <c r="G21" s="179"/>
      <c r="I21" s="107"/>
      <c r="K21" s="107"/>
      <c r="L21" s="108" t="s">
        <v>258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8</v>
      </c>
      <c r="B22" s="96" t="s">
        <v>271</v>
      </c>
      <c r="C22" s="97" t="s">
        <v>272</v>
      </c>
      <c r="D22" s="98" t="s">
        <v>230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x14ac:dyDescent="0.2">
      <c r="A23" s="95">
        <v>9</v>
      </c>
      <c r="B23" s="96" t="s">
        <v>273</v>
      </c>
      <c r="C23" s="97" t="s">
        <v>274</v>
      </c>
      <c r="D23" s="98" t="s">
        <v>230</v>
      </c>
      <c r="E23" s="99">
        <v>2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95">
        <v>10</v>
      </c>
      <c r="B24" s="96" t="s">
        <v>275</v>
      </c>
      <c r="C24" s="97" t="s">
        <v>276</v>
      </c>
      <c r="D24" s="98" t="s">
        <v>230</v>
      </c>
      <c r="E24" s="99">
        <v>2</v>
      </c>
      <c r="F24" s="100"/>
      <c r="G24" s="101">
        <f>E24*F24</f>
        <v>0</v>
      </c>
      <c r="H24" s="102">
        <v>0</v>
      </c>
      <c r="I24" s="103">
        <f>E24*H24</f>
        <v>0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7</v>
      </c>
      <c r="AC24" s="104">
        <v>7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7</v>
      </c>
      <c r="CZ24" s="61">
        <v>2</v>
      </c>
    </row>
    <row r="25" spans="1:104" ht="22.5" x14ac:dyDescent="0.2">
      <c r="A25" s="95">
        <v>11</v>
      </c>
      <c r="B25" s="96" t="s">
        <v>277</v>
      </c>
      <c r="C25" s="97" t="s">
        <v>278</v>
      </c>
      <c r="D25" s="98" t="s">
        <v>56</v>
      </c>
      <c r="E25" s="99">
        <v>48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05"/>
      <c r="B26" s="106"/>
      <c r="C26" s="177" t="s">
        <v>279</v>
      </c>
      <c r="D26" s="178"/>
      <c r="E26" s="178"/>
      <c r="F26" s="178"/>
      <c r="G26" s="179"/>
      <c r="I26" s="107"/>
      <c r="K26" s="107"/>
      <c r="L26" s="108" t="s">
        <v>279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95">
        <v>12</v>
      </c>
      <c r="B27" s="96" t="s">
        <v>280</v>
      </c>
      <c r="C27" s="97" t="s">
        <v>281</v>
      </c>
      <c r="D27" s="98" t="s">
        <v>282</v>
      </c>
      <c r="E27" s="99">
        <v>10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7</v>
      </c>
      <c r="AC27" s="104">
        <v>7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7</v>
      </c>
      <c r="CZ27" s="61">
        <v>2</v>
      </c>
    </row>
    <row r="28" spans="1:104" x14ac:dyDescent="0.2">
      <c r="A28" s="114" t="s">
        <v>30</v>
      </c>
      <c r="B28" s="115" t="s">
        <v>156</v>
      </c>
      <c r="C28" s="116" t="s">
        <v>255</v>
      </c>
      <c r="D28" s="117"/>
      <c r="E28" s="118"/>
      <c r="F28" s="118"/>
      <c r="G28" s="119">
        <f>SUM(G7:G27)</f>
        <v>0</v>
      </c>
      <c r="H28" s="120"/>
      <c r="I28" s="121">
        <f>SUM(I7:I27)</f>
        <v>0</v>
      </c>
      <c r="J28" s="122"/>
      <c r="K28" s="121">
        <f>SUM(K7:K27)</f>
        <v>0</v>
      </c>
      <c r="O28" s="94"/>
      <c r="X28" s="123">
        <f>K28</f>
        <v>0</v>
      </c>
      <c r="Y28" s="123">
        <f>I28</f>
        <v>0</v>
      </c>
      <c r="Z28" s="124">
        <f>G28</f>
        <v>0</v>
      </c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25"/>
      <c r="BB28" s="125"/>
      <c r="BC28" s="125"/>
      <c r="BD28" s="125"/>
      <c r="BE28" s="125"/>
      <c r="BF28" s="125"/>
      <c r="BG28" s="104"/>
      <c r="BH28" s="104"/>
      <c r="BI28" s="104"/>
      <c r="BJ28" s="104"/>
      <c r="BK28" s="104"/>
    </row>
    <row r="29" spans="1:104" ht="14.25" customHeight="1" x14ac:dyDescent="0.2">
      <c r="A29" s="86" t="s">
        <v>27</v>
      </c>
      <c r="B29" s="87" t="s">
        <v>283</v>
      </c>
      <c r="C29" s="88" t="s">
        <v>284</v>
      </c>
      <c r="D29" s="89"/>
      <c r="E29" s="90"/>
      <c r="F29" s="90"/>
      <c r="G29" s="91"/>
      <c r="H29" s="92"/>
      <c r="I29" s="93"/>
      <c r="J29" s="92"/>
      <c r="K29" s="93"/>
      <c r="O29" s="94"/>
    </row>
    <row r="30" spans="1:104" ht="22.5" x14ac:dyDescent="0.2">
      <c r="A30" s="95">
        <v>13</v>
      </c>
      <c r="B30" s="96" t="s">
        <v>285</v>
      </c>
      <c r="C30" s="97" t="s">
        <v>286</v>
      </c>
      <c r="D30" s="98" t="s">
        <v>56</v>
      </c>
      <c r="E30" s="99">
        <v>40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14</v>
      </c>
      <c r="B31" s="96" t="s">
        <v>287</v>
      </c>
      <c r="C31" s="97" t="s">
        <v>288</v>
      </c>
      <c r="D31" s="98" t="s">
        <v>56</v>
      </c>
      <c r="E31" s="99">
        <v>20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ht="22.5" x14ac:dyDescent="0.2">
      <c r="A32" s="95">
        <v>15</v>
      </c>
      <c r="B32" s="96" t="s">
        <v>289</v>
      </c>
      <c r="C32" s="97" t="s">
        <v>290</v>
      </c>
      <c r="D32" s="98" t="s">
        <v>56</v>
      </c>
      <c r="E32" s="99">
        <v>10</v>
      </c>
      <c r="F32" s="100"/>
      <c r="G32" s="101">
        <f>E32*F32</f>
        <v>0</v>
      </c>
      <c r="H32" s="102">
        <v>0</v>
      </c>
      <c r="I32" s="103">
        <f>E32*H32</f>
        <v>0</v>
      </c>
      <c r="J32" s="102">
        <v>0</v>
      </c>
      <c r="K32" s="103">
        <f>E32*J32</f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ht="22.5" x14ac:dyDescent="0.2">
      <c r="A33" s="95">
        <v>16</v>
      </c>
      <c r="B33" s="96" t="s">
        <v>291</v>
      </c>
      <c r="C33" s="97" t="s">
        <v>292</v>
      </c>
      <c r="D33" s="98" t="s">
        <v>56</v>
      </c>
      <c r="E33" s="99">
        <v>30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7" t="s">
        <v>293</v>
      </c>
      <c r="D34" s="178"/>
      <c r="E34" s="178"/>
      <c r="F34" s="178"/>
      <c r="G34" s="179"/>
      <c r="I34" s="107"/>
      <c r="K34" s="107"/>
      <c r="L34" s="108" t="s">
        <v>293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294</v>
      </c>
      <c r="C35" s="97" t="s">
        <v>295</v>
      </c>
      <c r="D35" s="98" t="s">
        <v>56</v>
      </c>
      <c r="E35" s="99">
        <v>5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7" t="s">
        <v>293</v>
      </c>
      <c r="D36" s="178"/>
      <c r="E36" s="178"/>
      <c r="F36" s="178"/>
      <c r="G36" s="179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296</v>
      </c>
      <c r="C37" s="97" t="s">
        <v>292</v>
      </c>
      <c r="D37" s="98" t="s">
        <v>56</v>
      </c>
      <c r="E37" s="99">
        <v>30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7" t="s">
        <v>297</v>
      </c>
      <c r="D38" s="178"/>
      <c r="E38" s="178"/>
      <c r="F38" s="178"/>
      <c r="G38" s="179"/>
      <c r="I38" s="107"/>
      <c r="K38" s="107"/>
      <c r="L38" s="108" t="s">
        <v>297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95">
        <v>19</v>
      </c>
      <c r="B39" s="96" t="s">
        <v>298</v>
      </c>
      <c r="C39" s="97" t="s">
        <v>295</v>
      </c>
      <c r="D39" s="98" t="s">
        <v>56</v>
      </c>
      <c r="E39" s="99">
        <v>5</v>
      </c>
      <c r="F39" s="100"/>
      <c r="G39" s="101">
        <f>E39*F39</f>
        <v>0</v>
      </c>
      <c r="H39" s="102">
        <v>0</v>
      </c>
      <c r="I39" s="103">
        <f>E39*H39</f>
        <v>0</v>
      </c>
      <c r="J39" s="102">
        <v>0</v>
      </c>
      <c r="K39" s="103">
        <f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105"/>
      <c r="B40" s="106"/>
      <c r="C40" s="177" t="s">
        <v>297</v>
      </c>
      <c r="D40" s="178"/>
      <c r="E40" s="178"/>
      <c r="F40" s="178"/>
      <c r="G40" s="179"/>
      <c r="I40" s="107"/>
      <c r="K40" s="107"/>
      <c r="L40" s="108" t="s">
        <v>297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95">
        <v>20</v>
      </c>
      <c r="B41" s="96" t="s">
        <v>299</v>
      </c>
      <c r="C41" s="97" t="s">
        <v>300</v>
      </c>
      <c r="D41" s="98" t="s">
        <v>230</v>
      </c>
      <c r="E41" s="99">
        <v>1</v>
      </c>
      <c r="F41" s="100"/>
      <c r="G41" s="101">
        <f t="shared" ref="G41:G54" si="0">E41*F41</f>
        <v>0</v>
      </c>
      <c r="H41" s="102">
        <v>0</v>
      </c>
      <c r="I41" s="103">
        <f t="shared" ref="I41:I54" si="1">E41*H41</f>
        <v>0</v>
      </c>
      <c r="J41" s="102">
        <v>0</v>
      </c>
      <c r="K41" s="103">
        <f t="shared" ref="K41:K54" si="2">E41*J41</f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21</v>
      </c>
      <c r="B42" s="96" t="s">
        <v>301</v>
      </c>
      <c r="C42" s="97" t="s">
        <v>302</v>
      </c>
      <c r="D42" s="98" t="s">
        <v>230</v>
      </c>
      <c r="E42" s="99">
        <v>2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ht="22.5" x14ac:dyDescent="0.2">
      <c r="A43" s="95">
        <v>22</v>
      </c>
      <c r="B43" s="96" t="s">
        <v>303</v>
      </c>
      <c r="C43" s="97" t="s">
        <v>304</v>
      </c>
      <c r="D43" s="98" t="s">
        <v>230</v>
      </c>
      <c r="E43" s="99">
        <v>6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23</v>
      </c>
      <c r="B44" s="96" t="s">
        <v>305</v>
      </c>
      <c r="C44" s="97" t="s">
        <v>306</v>
      </c>
      <c r="D44" s="98" t="s">
        <v>230</v>
      </c>
      <c r="E44" s="99">
        <v>4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24</v>
      </c>
      <c r="B45" s="96" t="s">
        <v>307</v>
      </c>
      <c r="C45" s="97" t="s">
        <v>308</v>
      </c>
      <c r="D45" s="98" t="s">
        <v>309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25</v>
      </c>
      <c r="B46" s="96" t="s">
        <v>310</v>
      </c>
      <c r="C46" s="97" t="s">
        <v>311</v>
      </c>
      <c r="D46" s="98" t="s">
        <v>230</v>
      </c>
      <c r="E46" s="99">
        <v>3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26</v>
      </c>
      <c r="B47" s="96" t="s">
        <v>312</v>
      </c>
      <c r="C47" s="97" t="s">
        <v>313</v>
      </c>
      <c r="D47" s="98" t="s">
        <v>230</v>
      </c>
      <c r="E47" s="99">
        <v>2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27</v>
      </c>
      <c r="B48" s="96" t="s">
        <v>314</v>
      </c>
      <c r="C48" s="97" t="s">
        <v>315</v>
      </c>
      <c r="D48" s="98" t="s">
        <v>230</v>
      </c>
      <c r="E48" s="99">
        <v>2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28</v>
      </c>
      <c r="B49" s="96" t="s">
        <v>316</v>
      </c>
      <c r="C49" s="97" t="s">
        <v>317</v>
      </c>
      <c r="D49" s="98" t="s">
        <v>230</v>
      </c>
      <c r="E49" s="99">
        <v>4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29</v>
      </c>
      <c r="B50" s="96" t="s">
        <v>318</v>
      </c>
      <c r="C50" s="97" t="s">
        <v>319</v>
      </c>
      <c r="D50" s="98" t="s">
        <v>230</v>
      </c>
      <c r="E50" s="99">
        <v>1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30</v>
      </c>
      <c r="B51" s="96" t="s">
        <v>320</v>
      </c>
      <c r="C51" s="97" t="s">
        <v>321</v>
      </c>
      <c r="D51" s="98" t="s">
        <v>230</v>
      </c>
      <c r="E51" s="99">
        <v>2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31</v>
      </c>
      <c r="B52" s="96" t="s">
        <v>322</v>
      </c>
      <c r="C52" s="97" t="s">
        <v>323</v>
      </c>
      <c r="D52" s="98" t="s">
        <v>56</v>
      </c>
      <c r="E52" s="99">
        <v>70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95">
        <v>32</v>
      </c>
      <c r="B53" s="96" t="s">
        <v>324</v>
      </c>
      <c r="C53" s="97" t="s">
        <v>325</v>
      </c>
      <c r="D53" s="98" t="s">
        <v>56</v>
      </c>
      <c r="E53" s="99">
        <v>70</v>
      </c>
      <c r="F53" s="100"/>
      <c r="G53" s="101">
        <f t="shared" si="0"/>
        <v>0</v>
      </c>
      <c r="H53" s="102">
        <v>0</v>
      </c>
      <c r="I53" s="103">
        <f t="shared" si="1"/>
        <v>0</v>
      </c>
      <c r="J53" s="102">
        <v>0</v>
      </c>
      <c r="K53" s="103">
        <f t="shared" si="2"/>
        <v>0</v>
      </c>
      <c r="O53" s="94"/>
      <c r="Z53" s="104"/>
      <c r="AA53" s="104">
        <v>1</v>
      </c>
      <c r="AB53" s="104">
        <v>7</v>
      </c>
      <c r="AC53" s="104">
        <v>7</v>
      </c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CA53" s="104">
        <v>1</v>
      </c>
      <c r="CB53" s="104">
        <v>7</v>
      </c>
      <c r="CZ53" s="61">
        <v>2</v>
      </c>
    </row>
    <row r="54" spans="1:104" x14ac:dyDescent="0.2">
      <c r="A54" s="95">
        <v>33</v>
      </c>
      <c r="B54" s="96" t="s">
        <v>326</v>
      </c>
      <c r="C54" s="97" t="s">
        <v>327</v>
      </c>
      <c r="D54" s="98" t="s">
        <v>282</v>
      </c>
      <c r="E54" s="99">
        <v>10</v>
      </c>
      <c r="F54" s="100"/>
      <c r="G54" s="101">
        <f t="shared" si="0"/>
        <v>0</v>
      </c>
      <c r="H54" s="102">
        <v>0</v>
      </c>
      <c r="I54" s="103">
        <f t="shared" si="1"/>
        <v>0</v>
      </c>
      <c r="J54" s="102">
        <v>0</v>
      </c>
      <c r="K54" s="103">
        <f t="shared" si="2"/>
        <v>0</v>
      </c>
      <c r="O54" s="94"/>
      <c r="Z54" s="104"/>
      <c r="AA54" s="104">
        <v>1</v>
      </c>
      <c r="AB54" s="104">
        <v>7</v>
      </c>
      <c r="AC54" s="104">
        <v>7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7</v>
      </c>
      <c r="CZ54" s="61">
        <v>2</v>
      </c>
    </row>
    <row r="55" spans="1:104" x14ac:dyDescent="0.2">
      <c r="A55" s="114" t="s">
        <v>30</v>
      </c>
      <c r="B55" s="115" t="s">
        <v>283</v>
      </c>
      <c r="C55" s="116" t="s">
        <v>284</v>
      </c>
      <c r="D55" s="117"/>
      <c r="E55" s="118"/>
      <c r="F55" s="118"/>
      <c r="G55" s="119">
        <f>SUM(G29:G54)</f>
        <v>0</v>
      </c>
      <c r="H55" s="120"/>
      <c r="I55" s="121">
        <f>SUM(I29:I54)</f>
        <v>0</v>
      </c>
      <c r="J55" s="122"/>
      <c r="K55" s="121">
        <f>SUM(K29:K54)</f>
        <v>0</v>
      </c>
      <c r="O55" s="94"/>
      <c r="X55" s="123">
        <f>K55</f>
        <v>0</v>
      </c>
      <c r="Y55" s="123">
        <f>I55</f>
        <v>0</v>
      </c>
      <c r="Z55" s="124">
        <f>G55</f>
        <v>0</v>
      </c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25"/>
      <c r="BB55" s="125"/>
      <c r="BC55" s="125"/>
      <c r="BD55" s="125"/>
      <c r="BE55" s="125"/>
      <c r="BF55" s="125"/>
      <c r="BG55" s="104"/>
      <c r="BH55" s="104"/>
      <c r="BI55" s="104"/>
      <c r="BJ55" s="104"/>
      <c r="BK55" s="104"/>
    </row>
    <row r="56" spans="1:104" ht="14.25" customHeight="1" x14ac:dyDescent="0.2">
      <c r="A56" s="86" t="s">
        <v>27</v>
      </c>
      <c r="B56" s="87" t="s">
        <v>328</v>
      </c>
      <c r="C56" s="88" t="s">
        <v>329</v>
      </c>
      <c r="D56" s="89"/>
      <c r="E56" s="90"/>
      <c r="F56" s="90"/>
      <c r="G56" s="91"/>
      <c r="H56" s="92"/>
      <c r="I56" s="93"/>
      <c r="J56" s="92"/>
      <c r="K56" s="93"/>
      <c r="O56" s="94"/>
    </row>
    <row r="57" spans="1:104" x14ac:dyDescent="0.2">
      <c r="A57" s="95">
        <v>34</v>
      </c>
      <c r="B57" s="96" t="s">
        <v>330</v>
      </c>
      <c r="C57" s="97" t="s">
        <v>331</v>
      </c>
      <c r="D57" s="98" t="s">
        <v>230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7" t="s">
        <v>332</v>
      </c>
      <c r="D58" s="178"/>
      <c r="E58" s="178"/>
      <c r="F58" s="178"/>
      <c r="G58" s="179"/>
      <c r="I58" s="107"/>
      <c r="K58" s="107"/>
      <c r="L58" s="108" t="s">
        <v>332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333</v>
      </c>
      <c r="C59" s="97" t="s">
        <v>334</v>
      </c>
      <c r="D59" s="98" t="s">
        <v>230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7" t="s">
        <v>332</v>
      </c>
      <c r="D60" s="178"/>
      <c r="E60" s="178"/>
      <c r="F60" s="178"/>
      <c r="G60" s="179"/>
      <c r="I60" s="107"/>
      <c r="K60" s="107"/>
      <c r="L60" s="108" t="s">
        <v>332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335</v>
      </c>
      <c r="C61" s="97" t="s">
        <v>336</v>
      </c>
      <c r="D61" s="98" t="s">
        <v>337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7" t="s">
        <v>338</v>
      </c>
      <c r="D62" s="178"/>
      <c r="E62" s="178"/>
      <c r="F62" s="178"/>
      <c r="G62" s="179"/>
      <c r="I62" s="107"/>
      <c r="K62" s="107"/>
      <c r="L62" s="108" t="s">
        <v>338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95">
        <v>37</v>
      </c>
      <c r="B63" s="96" t="s">
        <v>339</v>
      </c>
      <c r="C63" s="97" t="s">
        <v>340</v>
      </c>
      <c r="D63" s="98" t="s">
        <v>230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x14ac:dyDescent="0.2">
      <c r="A64" s="105"/>
      <c r="B64" s="106"/>
      <c r="C64" s="177" t="s">
        <v>332</v>
      </c>
      <c r="D64" s="178"/>
      <c r="E64" s="178"/>
      <c r="F64" s="178"/>
      <c r="G64" s="179"/>
      <c r="I64" s="107"/>
      <c r="K64" s="107"/>
      <c r="L64" s="108" t="s">
        <v>332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</row>
    <row r="65" spans="1:104" ht="22.5" x14ac:dyDescent="0.2">
      <c r="A65" s="95">
        <v>38</v>
      </c>
      <c r="B65" s="96" t="s">
        <v>341</v>
      </c>
      <c r="C65" s="97" t="s">
        <v>342</v>
      </c>
      <c r="D65" s="98" t="s">
        <v>230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ht="22.5" x14ac:dyDescent="0.2">
      <c r="A66" s="95">
        <v>39</v>
      </c>
      <c r="B66" s="96" t="s">
        <v>343</v>
      </c>
      <c r="C66" s="97" t="s">
        <v>344</v>
      </c>
      <c r="D66" s="98" t="s">
        <v>230</v>
      </c>
      <c r="E66" s="99">
        <v>6</v>
      </c>
      <c r="F66" s="100"/>
      <c r="G66" s="101">
        <f>E66*F66</f>
        <v>0</v>
      </c>
      <c r="H66" s="102">
        <v>0</v>
      </c>
      <c r="I66" s="103">
        <f>E66*H66</f>
        <v>0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7</v>
      </c>
      <c r="AC66" s="104">
        <v>7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7</v>
      </c>
      <c r="CZ66" s="61">
        <v>2</v>
      </c>
    </row>
    <row r="67" spans="1:104" ht="22.5" x14ac:dyDescent="0.2">
      <c r="A67" s="95">
        <v>40</v>
      </c>
      <c r="B67" s="96" t="s">
        <v>345</v>
      </c>
      <c r="C67" s="97" t="s">
        <v>346</v>
      </c>
      <c r="D67" s="98" t="s">
        <v>230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7" t="s">
        <v>332</v>
      </c>
      <c r="D68" s="178"/>
      <c r="E68" s="178"/>
      <c r="F68" s="178"/>
      <c r="G68" s="179"/>
      <c r="I68" s="107"/>
      <c r="K68" s="107"/>
      <c r="L68" s="108" t="s">
        <v>332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41</v>
      </c>
      <c r="B69" s="96" t="s">
        <v>347</v>
      </c>
      <c r="C69" s="97" t="s">
        <v>348</v>
      </c>
      <c r="D69" s="98" t="s">
        <v>230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x14ac:dyDescent="0.2">
      <c r="A70" s="105"/>
      <c r="B70" s="106"/>
      <c r="C70" s="177" t="s">
        <v>332</v>
      </c>
      <c r="D70" s="178"/>
      <c r="E70" s="178"/>
      <c r="F70" s="178"/>
      <c r="G70" s="179"/>
      <c r="I70" s="107"/>
      <c r="K70" s="107"/>
      <c r="L70" s="108" t="s">
        <v>332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</row>
    <row r="71" spans="1:104" ht="22.5" x14ac:dyDescent="0.2">
      <c r="A71" s="95">
        <v>42</v>
      </c>
      <c r="B71" s="96" t="s">
        <v>341</v>
      </c>
      <c r="C71" s="97" t="s">
        <v>342</v>
      </c>
      <c r="D71" s="98" t="s">
        <v>230</v>
      </c>
      <c r="E71" s="99">
        <v>2</v>
      </c>
      <c r="F71" s="100"/>
      <c r="G71" s="101">
        <f t="shared" ref="G71:G76" si="3">E71*F71</f>
        <v>0</v>
      </c>
      <c r="H71" s="102">
        <v>0</v>
      </c>
      <c r="I71" s="103">
        <f t="shared" ref="I71:I76" si="4">E71*H71</f>
        <v>0</v>
      </c>
      <c r="J71" s="102">
        <v>0</v>
      </c>
      <c r="K71" s="103">
        <f t="shared" ref="K71:K76" si="5"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43</v>
      </c>
      <c r="B72" s="96" t="s">
        <v>349</v>
      </c>
      <c r="C72" s="97" t="s">
        <v>520</v>
      </c>
      <c r="D72" s="98" t="s">
        <v>230</v>
      </c>
      <c r="E72" s="99">
        <v>2</v>
      </c>
      <c r="F72" s="100"/>
      <c r="G72" s="101">
        <f t="shared" si="3"/>
        <v>0</v>
      </c>
      <c r="H72" s="102">
        <v>0</v>
      </c>
      <c r="I72" s="103">
        <f t="shared" si="4"/>
        <v>0</v>
      </c>
      <c r="J72" s="102">
        <v>0</v>
      </c>
      <c r="K72" s="103">
        <f t="shared" si="5"/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95">
        <v>44</v>
      </c>
      <c r="B73" s="96" t="s">
        <v>521</v>
      </c>
      <c r="C73" s="97" t="s">
        <v>522</v>
      </c>
      <c r="D73" s="98" t="s">
        <v>499</v>
      </c>
      <c r="E73" s="99">
        <v>2</v>
      </c>
      <c r="F73" s="100"/>
      <c r="G73" s="101">
        <f t="shared" si="3"/>
        <v>0</v>
      </c>
      <c r="H73" s="102">
        <v>1.2999999999996299E-4</v>
      </c>
      <c r="I73" s="103">
        <f t="shared" si="4"/>
        <v>2.5999999999992598E-4</v>
      </c>
      <c r="J73" s="102">
        <v>0</v>
      </c>
      <c r="K73" s="103">
        <f t="shared" si="5"/>
        <v>0</v>
      </c>
      <c r="O73" s="94"/>
      <c r="Z73" s="104"/>
      <c r="AA73" s="104">
        <v>1</v>
      </c>
      <c r="AB73" s="104">
        <v>7</v>
      </c>
      <c r="AC73" s="104">
        <v>7</v>
      </c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CA73" s="104">
        <v>1</v>
      </c>
      <c r="CB73" s="104">
        <v>7</v>
      </c>
      <c r="CZ73" s="61">
        <v>2</v>
      </c>
    </row>
    <row r="74" spans="1:104" ht="22.5" x14ac:dyDescent="0.2">
      <c r="A74" s="95">
        <v>45</v>
      </c>
      <c r="B74" s="96" t="s">
        <v>341</v>
      </c>
      <c r="C74" s="97" t="s">
        <v>342</v>
      </c>
      <c r="D74" s="98" t="s">
        <v>230</v>
      </c>
      <c r="E74" s="99">
        <v>2</v>
      </c>
      <c r="F74" s="100"/>
      <c r="G74" s="101">
        <f t="shared" si="3"/>
        <v>0</v>
      </c>
      <c r="H74" s="102">
        <v>0</v>
      </c>
      <c r="I74" s="103">
        <f t="shared" si="4"/>
        <v>0</v>
      </c>
      <c r="J74" s="102">
        <v>0</v>
      </c>
      <c r="K74" s="103">
        <f t="shared" si="5"/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x14ac:dyDescent="0.2">
      <c r="A75" s="95">
        <v>46</v>
      </c>
      <c r="B75" s="96" t="s">
        <v>350</v>
      </c>
      <c r="C75" s="97" t="s">
        <v>351</v>
      </c>
      <c r="D75" s="98" t="s">
        <v>230</v>
      </c>
      <c r="E75" s="99">
        <v>2</v>
      </c>
      <c r="F75" s="100"/>
      <c r="G75" s="101">
        <f t="shared" si="3"/>
        <v>0</v>
      </c>
      <c r="H75" s="102">
        <v>0</v>
      </c>
      <c r="I75" s="103">
        <f t="shared" si="4"/>
        <v>0</v>
      </c>
      <c r="J75" s="102">
        <v>0</v>
      </c>
      <c r="K75" s="103">
        <f t="shared" si="5"/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523</v>
      </c>
      <c r="C76" s="97" t="s">
        <v>524</v>
      </c>
      <c r="D76" s="98" t="s">
        <v>230</v>
      </c>
      <c r="E76" s="99">
        <v>2</v>
      </c>
      <c r="F76" s="100"/>
      <c r="G76" s="101">
        <f t="shared" si="3"/>
        <v>0</v>
      </c>
      <c r="H76" s="102">
        <v>0</v>
      </c>
      <c r="I76" s="103">
        <f t="shared" si="4"/>
        <v>0</v>
      </c>
      <c r="J76" s="102"/>
      <c r="K76" s="103">
        <f t="shared" si="5"/>
        <v>0</v>
      </c>
      <c r="O76" s="94"/>
      <c r="Z76" s="104"/>
      <c r="AA76" s="104">
        <v>12</v>
      </c>
      <c r="AB76" s="104">
        <v>0</v>
      </c>
      <c r="AC76" s="104">
        <v>67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12</v>
      </c>
      <c r="CB76" s="104">
        <v>0</v>
      </c>
      <c r="CZ76" s="61">
        <v>2</v>
      </c>
    </row>
    <row r="77" spans="1:104" x14ac:dyDescent="0.2">
      <c r="A77" s="105"/>
      <c r="B77" s="106"/>
      <c r="C77" s="177" t="s">
        <v>525</v>
      </c>
      <c r="D77" s="178"/>
      <c r="E77" s="178"/>
      <c r="F77" s="178"/>
      <c r="G77" s="179"/>
      <c r="I77" s="107"/>
      <c r="K77" s="107"/>
      <c r="L77" s="108" t="s">
        <v>525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95">
        <v>48</v>
      </c>
      <c r="B78" s="96" t="s">
        <v>352</v>
      </c>
      <c r="C78" s="97" t="s">
        <v>353</v>
      </c>
      <c r="D78" s="98" t="s">
        <v>230</v>
      </c>
      <c r="E78" s="99">
        <v>4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95">
        <v>49</v>
      </c>
      <c r="B79" s="96" t="s">
        <v>354</v>
      </c>
      <c r="C79" s="97" t="s">
        <v>140</v>
      </c>
      <c r="D79" s="98" t="s">
        <v>282</v>
      </c>
      <c r="E79" s="99">
        <v>10</v>
      </c>
      <c r="F79" s="100"/>
      <c r="G79" s="101">
        <f>E79*F79</f>
        <v>0</v>
      </c>
      <c r="H79" s="102">
        <v>0</v>
      </c>
      <c r="I79" s="103">
        <f>E79*H79</f>
        <v>0</v>
      </c>
      <c r="J79" s="102">
        <v>0</v>
      </c>
      <c r="K79" s="103">
        <f>E79*J79</f>
        <v>0</v>
      </c>
      <c r="O79" s="94"/>
      <c r="Z79" s="104"/>
      <c r="AA79" s="104">
        <v>1</v>
      </c>
      <c r="AB79" s="104">
        <v>7</v>
      </c>
      <c r="AC79" s="104">
        <v>7</v>
      </c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CA79" s="104">
        <v>1</v>
      </c>
      <c r="CB79" s="104">
        <v>7</v>
      </c>
      <c r="CZ79" s="61">
        <v>2</v>
      </c>
    </row>
    <row r="80" spans="1:104" x14ac:dyDescent="0.2">
      <c r="A80" s="114" t="s">
        <v>30</v>
      </c>
      <c r="B80" s="115" t="s">
        <v>328</v>
      </c>
      <c r="C80" s="116" t="s">
        <v>329</v>
      </c>
      <c r="D80" s="117"/>
      <c r="E80" s="118"/>
      <c r="F80" s="118"/>
      <c r="G80" s="119">
        <f>SUM(G56:G79)</f>
        <v>0</v>
      </c>
      <c r="H80" s="120"/>
      <c r="I80" s="121">
        <f>SUM(I56:I79)</f>
        <v>2.5999999999992598E-4</v>
      </c>
      <c r="J80" s="122"/>
      <c r="K80" s="121">
        <f>SUM(K56:K79)</f>
        <v>0</v>
      </c>
      <c r="O80" s="94"/>
      <c r="X80" s="123">
        <f>K80</f>
        <v>0</v>
      </c>
      <c r="Y80" s="123">
        <f>I80</f>
        <v>2.5999999999992598E-4</v>
      </c>
      <c r="Z80" s="124">
        <f>G80</f>
        <v>0</v>
      </c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25"/>
      <c r="BB80" s="125"/>
      <c r="BC80" s="125"/>
      <c r="BD80" s="125"/>
      <c r="BE80" s="125"/>
      <c r="BF80" s="125"/>
      <c r="BG80" s="104"/>
      <c r="BH80" s="104"/>
      <c r="BI80" s="104"/>
      <c r="BJ80" s="104"/>
      <c r="BK80" s="104"/>
    </row>
    <row r="81" spans="1:104" ht="14.25" customHeight="1" x14ac:dyDescent="0.2">
      <c r="A81" s="86" t="s">
        <v>27</v>
      </c>
      <c r="B81" s="87" t="s">
        <v>355</v>
      </c>
      <c r="C81" s="88" t="s">
        <v>356</v>
      </c>
      <c r="D81" s="89"/>
      <c r="E81" s="90"/>
      <c r="F81" s="90"/>
      <c r="G81" s="91"/>
      <c r="H81" s="92"/>
      <c r="I81" s="93"/>
      <c r="J81" s="92"/>
      <c r="K81" s="93"/>
      <c r="O81" s="94"/>
    </row>
    <row r="82" spans="1:104" ht="22.5" x14ac:dyDescent="0.2">
      <c r="A82" s="95">
        <v>50</v>
      </c>
      <c r="B82" s="96" t="s">
        <v>357</v>
      </c>
      <c r="C82" s="97" t="s">
        <v>358</v>
      </c>
      <c r="D82" s="98" t="s">
        <v>230</v>
      </c>
      <c r="E82" s="99">
        <v>4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51</v>
      </c>
      <c r="B83" s="96" t="s">
        <v>359</v>
      </c>
      <c r="C83" s="97" t="s">
        <v>360</v>
      </c>
      <c r="D83" s="98" t="s">
        <v>56</v>
      </c>
      <c r="E83" s="99">
        <v>10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ht="22.5" x14ac:dyDescent="0.2">
      <c r="A84" s="95">
        <v>52</v>
      </c>
      <c r="B84" s="96" t="s">
        <v>361</v>
      </c>
      <c r="C84" s="97" t="s">
        <v>362</v>
      </c>
      <c r="D84" s="98" t="s">
        <v>230</v>
      </c>
      <c r="E84" s="99">
        <v>4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x14ac:dyDescent="0.2">
      <c r="A85" s="95">
        <v>53</v>
      </c>
      <c r="B85" s="96" t="s">
        <v>363</v>
      </c>
      <c r="C85" s="97" t="s">
        <v>364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ht="22.5" x14ac:dyDescent="0.2">
      <c r="A86" s="95">
        <v>54</v>
      </c>
      <c r="B86" s="96" t="s">
        <v>365</v>
      </c>
      <c r="C86" s="97" t="s">
        <v>366</v>
      </c>
      <c r="D86" s="98" t="s">
        <v>56</v>
      </c>
      <c r="E86" s="99">
        <v>10</v>
      </c>
      <c r="F86" s="100"/>
      <c r="G86" s="101">
        <f>E86*F86</f>
        <v>0</v>
      </c>
      <c r="H86" s="102">
        <v>0</v>
      </c>
      <c r="I86" s="103">
        <f>E86*H86</f>
        <v>0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7</v>
      </c>
      <c r="AC86" s="104">
        <v>7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7</v>
      </c>
      <c r="CZ86" s="61">
        <v>2</v>
      </c>
    </row>
    <row r="87" spans="1:104" x14ac:dyDescent="0.2">
      <c r="A87" s="105"/>
      <c r="B87" s="106"/>
      <c r="C87" s="177" t="s">
        <v>367</v>
      </c>
      <c r="D87" s="178"/>
      <c r="E87" s="178"/>
      <c r="F87" s="178"/>
      <c r="G87" s="179"/>
      <c r="I87" s="107"/>
      <c r="K87" s="107"/>
      <c r="L87" s="108" t="s">
        <v>367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95">
        <v>55</v>
      </c>
      <c r="B88" s="96" t="s">
        <v>368</v>
      </c>
      <c r="C88" s="97" t="s">
        <v>369</v>
      </c>
      <c r="D88" s="98" t="s">
        <v>56</v>
      </c>
      <c r="E88" s="99">
        <v>10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ht="22.5" x14ac:dyDescent="0.2">
      <c r="A89" s="95">
        <v>56</v>
      </c>
      <c r="B89" s="96" t="s">
        <v>370</v>
      </c>
      <c r="C89" s="97" t="s">
        <v>371</v>
      </c>
      <c r="D89" s="98" t="s">
        <v>230</v>
      </c>
      <c r="E89" s="99">
        <v>2</v>
      </c>
      <c r="F89" s="100"/>
      <c r="G89" s="101">
        <f>E89*F89</f>
        <v>0</v>
      </c>
      <c r="H89" s="102">
        <v>0</v>
      </c>
      <c r="I89" s="103">
        <f>E89*H89</f>
        <v>0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7</v>
      </c>
      <c r="AC89" s="104">
        <v>7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7</v>
      </c>
      <c r="CZ89" s="61">
        <v>2</v>
      </c>
    </row>
    <row r="90" spans="1:104" x14ac:dyDescent="0.2">
      <c r="A90" s="105"/>
      <c r="B90" s="106"/>
      <c r="C90" s="177" t="s">
        <v>372</v>
      </c>
      <c r="D90" s="178"/>
      <c r="E90" s="178"/>
      <c r="F90" s="178"/>
      <c r="G90" s="179"/>
      <c r="I90" s="107"/>
      <c r="K90" s="107"/>
      <c r="L90" s="108" t="s">
        <v>372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95">
        <v>57</v>
      </c>
      <c r="B91" s="96" t="s">
        <v>373</v>
      </c>
      <c r="C91" s="97" t="s">
        <v>374</v>
      </c>
      <c r="D91" s="98" t="s">
        <v>230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58</v>
      </c>
      <c r="B92" s="96" t="s">
        <v>375</v>
      </c>
      <c r="C92" s="97" t="s">
        <v>376</v>
      </c>
      <c r="D92" s="98" t="s">
        <v>230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59</v>
      </c>
      <c r="B93" s="96" t="s">
        <v>377</v>
      </c>
      <c r="C93" s="97" t="s">
        <v>378</v>
      </c>
      <c r="D93" s="98" t="s">
        <v>230</v>
      </c>
      <c r="E93" s="99">
        <v>2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ht="22.5" x14ac:dyDescent="0.2">
      <c r="A94" s="95">
        <v>60</v>
      </c>
      <c r="B94" s="96" t="s">
        <v>379</v>
      </c>
      <c r="C94" s="97" t="s">
        <v>380</v>
      </c>
      <c r="D94" s="98" t="s">
        <v>337</v>
      </c>
      <c r="E94" s="99">
        <v>1</v>
      </c>
      <c r="F94" s="100"/>
      <c r="G94" s="101">
        <f>E94*F94</f>
        <v>0</v>
      </c>
      <c r="H94" s="102">
        <v>0</v>
      </c>
      <c r="I94" s="103">
        <f>E94*H94</f>
        <v>0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7</v>
      </c>
      <c r="AC94" s="104">
        <v>7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7</v>
      </c>
      <c r="CZ94" s="61">
        <v>2</v>
      </c>
    </row>
    <row r="95" spans="1:104" x14ac:dyDescent="0.2">
      <c r="A95" s="114" t="s">
        <v>30</v>
      </c>
      <c r="B95" s="115" t="s">
        <v>355</v>
      </c>
      <c r="C95" s="116" t="s">
        <v>356</v>
      </c>
      <c r="D95" s="117"/>
      <c r="E95" s="118"/>
      <c r="F95" s="118"/>
      <c r="G95" s="119">
        <f>SUM(G81:G94)</f>
        <v>0</v>
      </c>
      <c r="H95" s="120"/>
      <c r="I95" s="121">
        <f>SUM(I81:I94)</f>
        <v>0</v>
      </c>
      <c r="J95" s="122"/>
      <c r="K95" s="121">
        <f>SUM(K81:K94)</f>
        <v>0</v>
      </c>
      <c r="O95" s="94"/>
      <c r="X95" s="123">
        <f>K95</f>
        <v>0</v>
      </c>
      <c r="Y95" s="123">
        <f>I95</f>
        <v>0</v>
      </c>
      <c r="Z95" s="124">
        <f>G95</f>
        <v>0</v>
      </c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25"/>
      <c r="BB95" s="125"/>
      <c r="BC95" s="125"/>
      <c r="BD95" s="125"/>
      <c r="BE95" s="125"/>
      <c r="BF95" s="125"/>
      <c r="BG95" s="104"/>
      <c r="BH95" s="104"/>
      <c r="BI95" s="104"/>
      <c r="BJ95" s="104"/>
      <c r="BK95" s="104"/>
    </row>
    <row r="96" spans="1:104" ht="14.25" customHeight="1" x14ac:dyDescent="0.2">
      <c r="A96" s="86" t="s">
        <v>27</v>
      </c>
      <c r="B96" s="87" t="s">
        <v>381</v>
      </c>
      <c r="C96" s="88" t="s">
        <v>382</v>
      </c>
      <c r="D96" s="89"/>
      <c r="E96" s="90"/>
      <c r="F96" s="90"/>
      <c r="G96" s="91"/>
      <c r="H96" s="92"/>
      <c r="I96" s="93"/>
      <c r="J96" s="92"/>
      <c r="K96" s="93"/>
      <c r="O96" s="94"/>
    </row>
    <row r="97" spans="1:104" ht="22.5" x14ac:dyDescent="0.2">
      <c r="A97" s="95">
        <v>61</v>
      </c>
      <c r="B97" s="96" t="s">
        <v>383</v>
      </c>
      <c r="C97" s="97" t="s">
        <v>384</v>
      </c>
      <c r="D97" s="98" t="s">
        <v>282</v>
      </c>
      <c r="E97" s="99">
        <v>1</v>
      </c>
      <c r="F97" s="100"/>
      <c r="G97" s="101">
        <f>E97*F97</f>
        <v>0</v>
      </c>
      <c r="H97" s="102">
        <v>0</v>
      </c>
      <c r="I97" s="103">
        <f>E97*H97</f>
        <v>0</v>
      </c>
      <c r="J97" s="102">
        <v>0</v>
      </c>
      <c r="K97" s="103">
        <f>E97*J97</f>
        <v>0</v>
      </c>
      <c r="O97" s="94"/>
      <c r="Z97" s="104"/>
      <c r="AA97" s="104">
        <v>1</v>
      </c>
      <c r="AB97" s="104">
        <v>7</v>
      </c>
      <c r="AC97" s="104">
        <v>1</v>
      </c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CA97" s="104">
        <v>1</v>
      </c>
      <c r="CB97" s="104">
        <v>7</v>
      </c>
      <c r="CZ97" s="61">
        <v>2</v>
      </c>
    </row>
    <row r="98" spans="1:104" ht="45" x14ac:dyDescent="0.2">
      <c r="A98" s="105"/>
      <c r="B98" s="106"/>
      <c r="C98" s="177" t="s">
        <v>385</v>
      </c>
      <c r="D98" s="178"/>
      <c r="E98" s="178"/>
      <c r="F98" s="178"/>
      <c r="G98" s="179"/>
      <c r="I98" s="107"/>
      <c r="K98" s="107"/>
      <c r="L98" s="108" t="s">
        <v>385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14" t="s">
        <v>30</v>
      </c>
      <c r="B99" s="115" t="s">
        <v>381</v>
      </c>
      <c r="C99" s="116" t="s">
        <v>382</v>
      </c>
      <c r="D99" s="117"/>
      <c r="E99" s="118"/>
      <c r="F99" s="118"/>
      <c r="G99" s="119">
        <f>SUM(G96:G98)</f>
        <v>0</v>
      </c>
      <c r="H99" s="120"/>
      <c r="I99" s="121">
        <f>SUM(I96:I98)</f>
        <v>0</v>
      </c>
      <c r="J99" s="122"/>
      <c r="K99" s="121">
        <f>SUM(K96:K98)</f>
        <v>0</v>
      </c>
      <c r="O99" s="94"/>
      <c r="X99" s="123">
        <f>K99</f>
        <v>0</v>
      </c>
      <c r="Y99" s="123">
        <f>I99</f>
        <v>0</v>
      </c>
      <c r="Z99" s="124">
        <f>G99</f>
        <v>0</v>
      </c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25"/>
      <c r="BB99" s="125"/>
      <c r="BC99" s="125"/>
      <c r="BD99" s="125"/>
      <c r="BE99" s="125"/>
      <c r="BF99" s="125"/>
      <c r="BG99" s="104"/>
      <c r="BH99" s="104"/>
      <c r="BI99" s="104"/>
      <c r="BJ99" s="104"/>
      <c r="BK99" s="104"/>
    </row>
    <row r="100" spans="1:104" ht="14.25" customHeight="1" x14ac:dyDescent="0.2">
      <c r="A100" s="86" t="s">
        <v>27</v>
      </c>
      <c r="B100" s="87" t="s">
        <v>139</v>
      </c>
      <c r="C100" s="88" t="s">
        <v>386</v>
      </c>
      <c r="D100" s="89"/>
      <c r="E100" s="90"/>
      <c r="F100" s="90"/>
      <c r="G100" s="91"/>
      <c r="H100" s="92"/>
      <c r="I100" s="93"/>
      <c r="J100" s="92"/>
      <c r="K100" s="93"/>
      <c r="O100" s="94"/>
    </row>
    <row r="101" spans="1:104" ht="22.5" x14ac:dyDescent="0.2">
      <c r="A101" s="95">
        <v>62</v>
      </c>
      <c r="B101" s="96" t="s">
        <v>383</v>
      </c>
      <c r="C101" s="97" t="s">
        <v>384</v>
      </c>
      <c r="D101" s="98" t="s">
        <v>282</v>
      </c>
      <c r="E101" s="99">
        <v>30</v>
      </c>
      <c r="F101" s="100"/>
      <c r="G101" s="101">
        <f>E101*F101</f>
        <v>0</v>
      </c>
      <c r="H101" s="102">
        <v>0</v>
      </c>
      <c r="I101" s="103">
        <f>E101*H101</f>
        <v>0</v>
      </c>
      <c r="J101" s="102">
        <v>0</v>
      </c>
      <c r="K101" s="103">
        <f>E101*J101</f>
        <v>0</v>
      </c>
      <c r="O101" s="94"/>
      <c r="Z101" s="104"/>
      <c r="AA101" s="104">
        <v>1</v>
      </c>
      <c r="AB101" s="104">
        <v>1</v>
      </c>
      <c r="AC101" s="104">
        <v>1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1</v>
      </c>
      <c r="CB101" s="104">
        <v>1</v>
      </c>
      <c r="CZ101" s="61">
        <v>1</v>
      </c>
    </row>
    <row r="102" spans="1:104" x14ac:dyDescent="0.2">
      <c r="A102" s="105"/>
      <c r="B102" s="106"/>
      <c r="C102" s="177" t="s">
        <v>387</v>
      </c>
      <c r="D102" s="178"/>
      <c r="E102" s="178"/>
      <c r="F102" s="178"/>
      <c r="G102" s="179"/>
      <c r="I102" s="107"/>
      <c r="K102" s="107"/>
      <c r="L102" s="108" t="s">
        <v>387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95">
        <v>63</v>
      </c>
      <c r="B103" s="96" t="s">
        <v>388</v>
      </c>
      <c r="C103" s="97" t="s">
        <v>389</v>
      </c>
      <c r="D103" s="98" t="s">
        <v>282</v>
      </c>
      <c r="E103" s="99">
        <v>10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95">
        <v>64</v>
      </c>
      <c r="B104" s="96" t="s">
        <v>390</v>
      </c>
      <c r="C104" s="97" t="s">
        <v>391</v>
      </c>
      <c r="D104" s="98" t="s">
        <v>282</v>
      </c>
      <c r="E104" s="99">
        <v>3</v>
      </c>
      <c r="F104" s="100"/>
      <c r="G104" s="101">
        <f>E104*F104</f>
        <v>0</v>
      </c>
      <c r="H104" s="102">
        <v>0</v>
      </c>
      <c r="I104" s="103">
        <f>E104*H104</f>
        <v>0</v>
      </c>
      <c r="J104" s="102">
        <v>0</v>
      </c>
      <c r="K104" s="103">
        <f>E104*J104</f>
        <v>0</v>
      </c>
      <c r="O104" s="94"/>
      <c r="Z104" s="104"/>
      <c r="AA104" s="104">
        <v>1</v>
      </c>
      <c r="AB104" s="104">
        <v>1</v>
      </c>
      <c r="AC104" s="104">
        <v>1</v>
      </c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04"/>
      <c r="BE104" s="104"/>
      <c r="BF104" s="104"/>
      <c r="BG104" s="104"/>
      <c r="BH104" s="104"/>
      <c r="BI104" s="104"/>
      <c r="BJ104" s="104"/>
      <c r="BK104" s="104"/>
      <c r="CA104" s="104">
        <v>1</v>
      </c>
      <c r="CB104" s="104">
        <v>1</v>
      </c>
      <c r="CZ104" s="61">
        <v>1</v>
      </c>
    </row>
    <row r="105" spans="1:104" x14ac:dyDescent="0.2">
      <c r="A105" s="114" t="s">
        <v>30</v>
      </c>
      <c r="B105" s="115" t="s">
        <v>139</v>
      </c>
      <c r="C105" s="116" t="s">
        <v>386</v>
      </c>
      <c r="D105" s="117"/>
      <c r="E105" s="118"/>
      <c r="F105" s="118"/>
      <c r="G105" s="119">
        <f>SUM(G100:G104)</f>
        <v>0</v>
      </c>
      <c r="H105" s="120"/>
      <c r="I105" s="121">
        <f>SUM(I100:I104)</f>
        <v>0</v>
      </c>
      <c r="J105" s="122"/>
      <c r="K105" s="121">
        <f>SUM(K100:K104)</f>
        <v>0</v>
      </c>
      <c r="O105" s="94"/>
      <c r="X105" s="123">
        <f>K105</f>
        <v>0</v>
      </c>
      <c r="Y105" s="123">
        <f>I105</f>
        <v>0</v>
      </c>
      <c r="Z105" s="124">
        <f>G105</f>
        <v>0</v>
      </c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25"/>
      <c r="BB105" s="125"/>
      <c r="BC105" s="125"/>
      <c r="BD105" s="125"/>
      <c r="BE105" s="125"/>
      <c r="BF105" s="125"/>
      <c r="BG105" s="104"/>
      <c r="BH105" s="104"/>
      <c r="BI105" s="104"/>
      <c r="BJ105" s="104"/>
      <c r="BK105" s="104"/>
    </row>
    <row r="106" spans="1:104" x14ac:dyDescent="0.2">
      <c r="A106" s="126" t="s">
        <v>31</v>
      </c>
      <c r="B106" s="127" t="s">
        <v>32</v>
      </c>
      <c r="C106" s="128"/>
      <c r="D106" s="129"/>
      <c r="E106" s="130"/>
      <c r="F106" s="130"/>
      <c r="G106" s="131">
        <f>SUM(Z7:Z106)</f>
        <v>0</v>
      </c>
      <c r="H106" s="132"/>
      <c r="I106" s="133">
        <f>SUM(Y7:Y106)</f>
        <v>2.5999999999992598E-4</v>
      </c>
      <c r="J106" s="132"/>
      <c r="K106" s="133">
        <f>SUM(X7:X106)</f>
        <v>0</v>
      </c>
      <c r="O106" s="94"/>
      <c r="BA106" s="134"/>
      <c r="BB106" s="134"/>
      <c r="BC106" s="134"/>
      <c r="BD106" s="134"/>
      <c r="BE106" s="134"/>
      <c r="BF106" s="134"/>
    </row>
    <row r="107" spans="1:104" x14ac:dyDescent="0.2">
      <c r="E107" s="61"/>
    </row>
    <row r="108" spans="1:104" x14ac:dyDescent="0.2">
      <c r="A108" s="135"/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4">
    <mergeCell ref="C102:G102"/>
    <mergeCell ref="C58:G58"/>
    <mergeCell ref="C60:G60"/>
    <mergeCell ref="C62:G62"/>
    <mergeCell ref="C64:G64"/>
    <mergeCell ref="C68:G68"/>
    <mergeCell ref="C70:G70"/>
    <mergeCell ref="C77:G77"/>
    <mergeCell ref="C87:G87"/>
    <mergeCell ref="C90:G90"/>
    <mergeCell ref="C98:G98"/>
    <mergeCell ref="C26:G26"/>
    <mergeCell ref="C34:G34"/>
    <mergeCell ref="C36:G36"/>
    <mergeCell ref="C38:G38"/>
    <mergeCell ref="C40:G40"/>
    <mergeCell ref="C19:G19"/>
    <mergeCell ref="C21:G21"/>
    <mergeCell ref="A1:G1"/>
    <mergeCell ref="C9:G9"/>
    <mergeCell ref="C11:G11"/>
    <mergeCell ref="C13:G13"/>
    <mergeCell ref="C15:G15"/>
    <mergeCell ref="C17:G17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5"/>
  <sheetViews>
    <sheetView showGridLines="0" showZeros="0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5" t="s">
        <v>13</v>
      </c>
      <c r="B1" s="175"/>
      <c r="C1" s="175"/>
      <c r="D1" s="175"/>
      <c r="E1" s="175"/>
      <c r="F1" s="175"/>
      <c r="G1" s="175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393</v>
      </c>
      <c r="C7" s="88" t="s">
        <v>394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395</v>
      </c>
      <c r="C8" s="97" t="s">
        <v>396</v>
      </c>
      <c r="D8" s="98" t="s">
        <v>230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397</v>
      </c>
      <c r="C9" s="97" t="s">
        <v>398</v>
      </c>
      <c r="D9" s="98" t="s">
        <v>230</v>
      </c>
      <c r="E9" s="99">
        <v>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399</v>
      </c>
      <c r="C10" s="97" t="s">
        <v>400</v>
      </c>
      <c r="D10" s="98" t="s">
        <v>401</v>
      </c>
      <c r="E10" s="99">
        <v>2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393</v>
      </c>
      <c r="C11" s="116" t="s">
        <v>394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402</v>
      </c>
      <c r="C12" s="88" t="s">
        <v>403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404</v>
      </c>
      <c r="C13" s="97" t="s">
        <v>405</v>
      </c>
      <c r="D13" s="98" t="s">
        <v>230</v>
      </c>
      <c r="E13" s="99">
        <v>10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406</v>
      </c>
      <c r="C14" s="97" t="s">
        <v>407</v>
      </c>
      <c r="D14" s="98" t="s">
        <v>230</v>
      </c>
      <c r="E14" s="99">
        <v>2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408</v>
      </c>
      <c r="C15" s="97" t="s">
        <v>409</v>
      </c>
      <c r="D15" s="98" t="s">
        <v>230</v>
      </c>
      <c r="E15" s="99">
        <v>4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410</v>
      </c>
      <c r="C16" s="97" t="s">
        <v>411</v>
      </c>
      <c r="D16" s="98" t="s">
        <v>56</v>
      </c>
      <c r="E16" s="99">
        <v>10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402</v>
      </c>
      <c r="C17" s="116" t="s">
        <v>403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412</v>
      </c>
      <c r="C18" s="88" t="s">
        <v>413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414</v>
      </c>
      <c r="C19" s="97" t="s">
        <v>415</v>
      </c>
      <c r="D19" s="98" t="s">
        <v>56</v>
      </c>
      <c r="E19" s="99">
        <v>12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416</v>
      </c>
      <c r="C20" s="97" t="s">
        <v>417</v>
      </c>
      <c r="D20" s="98" t="s">
        <v>56</v>
      </c>
      <c r="E20" s="99">
        <v>100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418</v>
      </c>
      <c r="C21" s="97" t="s">
        <v>419</v>
      </c>
      <c r="D21" s="98" t="s">
        <v>56</v>
      </c>
      <c r="E21" s="99">
        <v>80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420</v>
      </c>
      <c r="C22" s="97" t="s">
        <v>421</v>
      </c>
      <c r="D22" s="98" t="s">
        <v>56</v>
      </c>
      <c r="E22" s="99">
        <v>40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422</v>
      </c>
      <c r="C23" s="97" t="s">
        <v>423</v>
      </c>
      <c r="D23" s="98" t="s">
        <v>56</v>
      </c>
      <c r="E23" s="99">
        <v>40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424</v>
      </c>
      <c r="C24" s="97" t="s">
        <v>425</v>
      </c>
      <c r="D24" s="98" t="s">
        <v>230</v>
      </c>
      <c r="E24" s="99">
        <v>44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412</v>
      </c>
      <c r="C25" s="116" t="s">
        <v>413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426</v>
      </c>
      <c r="C26" s="88" t="s">
        <v>427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428</v>
      </c>
      <c r="C27" s="97" t="s">
        <v>429</v>
      </c>
      <c r="D27" s="98" t="s">
        <v>230</v>
      </c>
      <c r="E27" s="99">
        <v>2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430</v>
      </c>
      <c r="C28" s="97" t="s">
        <v>431</v>
      </c>
      <c r="D28" s="98" t="s">
        <v>230</v>
      </c>
      <c r="E28" s="99">
        <v>2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432</v>
      </c>
      <c r="C29" s="97" t="s">
        <v>433</v>
      </c>
      <c r="D29" s="98" t="s">
        <v>230</v>
      </c>
      <c r="E29" s="99">
        <v>2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434</v>
      </c>
      <c r="C30" s="97" t="s">
        <v>435</v>
      </c>
      <c r="D30" s="98" t="s">
        <v>230</v>
      </c>
      <c r="E30" s="99">
        <v>4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436</v>
      </c>
      <c r="C31" s="97" t="s">
        <v>437</v>
      </c>
      <c r="D31" s="98" t="s">
        <v>230</v>
      </c>
      <c r="E31" s="99">
        <v>2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426</v>
      </c>
      <c r="C32" s="116" t="s">
        <v>427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438</v>
      </c>
      <c r="C33" s="88" t="s">
        <v>439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440</v>
      </c>
      <c r="C34" s="97" t="s">
        <v>441</v>
      </c>
      <c r="D34" s="98" t="s">
        <v>230</v>
      </c>
      <c r="E34" s="99">
        <v>4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442</v>
      </c>
      <c r="C35" s="97" t="s">
        <v>443</v>
      </c>
      <c r="D35" s="98" t="s">
        <v>230</v>
      </c>
      <c r="E35" s="99">
        <v>2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444</v>
      </c>
      <c r="C36" s="97" t="s">
        <v>445</v>
      </c>
      <c r="D36" s="98" t="s">
        <v>230</v>
      </c>
      <c r="E36" s="99">
        <v>4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438</v>
      </c>
      <c r="C37" s="116" t="s">
        <v>439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446</v>
      </c>
      <c r="C38" s="88" t="s">
        <v>447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448</v>
      </c>
      <c r="C39" s="97" t="s">
        <v>449</v>
      </c>
      <c r="D39" s="98" t="s">
        <v>282</v>
      </c>
      <c r="E39" s="99">
        <v>1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450</v>
      </c>
      <c r="C40" s="97" t="s">
        <v>451</v>
      </c>
      <c r="D40" s="98" t="s">
        <v>282</v>
      </c>
      <c r="E40" s="99">
        <v>16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452</v>
      </c>
      <c r="C41" s="97" t="s">
        <v>453</v>
      </c>
      <c r="D41" s="98" t="s">
        <v>282</v>
      </c>
      <c r="E41" s="99">
        <v>4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454</v>
      </c>
      <c r="C42" s="97" t="s">
        <v>455</v>
      </c>
      <c r="D42" s="98" t="s">
        <v>282</v>
      </c>
      <c r="E42" s="99">
        <v>4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456</v>
      </c>
      <c r="C43" s="97" t="s">
        <v>457</v>
      </c>
      <c r="D43" s="98" t="s">
        <v>401</v>
      </c>
      <c r="E43" s="99">
        <v>2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458</v>
      </c>
      <c r="C44" s="97" t="s">
        <v>459</v>
      </c>
      <c r="D44" s="98" t="s">
        <v>282</v>
      </c>
      <c r="E44" s="99">
        <v>8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446</v>
      </c>
      <c r="C45" s="116" t="s">
        <v>447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A100" s="136"/>
      <c r="B100" s="136"/>
    </row>
    <row r="101" spans="1:7" x14ac:dyDescent="0.2">
      <c r="C101" s="137"/>
      <c r="D101" s="137"/>
      <c r="E101" s="138"/>
      <c r="F101" s="137"/>
      <c r="G101" s="139"/>
    </row>
    <row r="102" spans="1:7" x14ac:dyDescent="0.2">
      <c r="A102" s="136"/>
      <c r="B102" s="136"/>
    </row>
    <row r="1019" spans="1:7" x14ac:dyDescent="0.2">
      <c r="A1019" s="140"/>
      <c r="B1019" s="141"/>
      <c r="C1019" s="142" t="s">
        <v>33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34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35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36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37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38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39</v>
      </c>
      <c r="D1025" s="143"/>
      <c r="F1025" s="80"/>
      <c r="G102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zoomScaleNormal="100" workbookViewId="0">
      <selection activeCell="F16" sqref="F8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5" t="s">
        <v>13</v>
      </c>
      <c r="B1" s="175"/>
      <c r="C1" s="175"/>
      <c r="D1" s="175"/>
      <c r="E1" s="175"/>
      <c r="F1" s="175"/>
      <c r="G1" s="175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461</v>
      </c>
      <c r="C7" s="88" t="s">
        <v>462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463</v>
      </c>
      <c r="C8" s="97" t="s">
        <v>464</v>
      </c>
      <c r="D8" s="98" t="s">
        <v>230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465</v>
      </c>
      <c r="C9" s="97" t="s">
        <v>466</v>
      </c>
      <c r="D9" s="98" t="s">
        <v>56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467</v>
      </c>
      <c r="C10" s="97" t="s">
        <v>468</v>
      </c>
      <c r="D10" s="98" t="s">
        <v>56</v>
      </c>
      <c r="E10" s="99">
        <v>2.6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469</v>
      </c>
      <c r="C11" s="97" t="s">
        <v>470</v>
      </c>
      <c r="D11" s="98" t="s">
        <v>56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461</v>
      </c>
      <c r="C12" s="116" t="s">
        <v>462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471</v>
      </c>
      <c r="C13" s="88" t="s">
        <v>472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473</v>
      </c>
      <c r="C14" s="97" t="s">
        <v>474</v>
      </c>
      <c r="D14" s="98" t="s">
        <v>337</v>
      </c>
      <c r="E14" s="99">
        <v>2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475</v>
      </c>
      <c r="C15" s="97" t="s">
        <v>476</v>
      </c>
      <c r="D15" s="98" t="s">
        <v>337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477</v>
      </c>
      <c r="C16" s="97" t="s">
        <v>478</v>
      </c>
      <c r="D16" s="98" t="s">
        <v>337</v>
      </c>
      <c r="E16" s="99">
        <v>2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471</v>
      </c>
      <c r="C17" s="116" t="s">
        <v>472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6"/>
      <c r="B70" s="136"/>
    </row>
    <row r="71" spans="1:7" x14ac:dyDescent="0.2">
      <c r="C71" s="137"/>
      <c r="D71" s="137"/>
      <c r="E71" s="138"/>
      <c r="F71" s="137"/>
      <c r="G71" s="139"/>
    </row>
    <row r="72" spans="1:7" x14ac:dyDescent="0.2">
      <c r="A72" s="136"/>
      <c r="B72" s="136"/>
    </row>
    <row r="989" spans="1:7" x14ac:dyDescent="0.2">
      <c r="A989" s="140"/>
      <c r="B989" s="141"/>
      <c r="C989" s="142" t="s">
        <v>33</v>
      </c>
      <c r="D989" s="143"/>
      <c r="F989" s="80"/>
      <c r="G989" s="107">
        <v>100000</v>
      </c>
    </row>
    <row r="990" spans="1:7" x14ac:dyDescent="0.2">
      <c r="A990" s="140"/>
      <c r="B990" s="141"/>
      <c r="C990" s="142" t="s">
        <v>34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35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36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37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38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39</v>
      </c>
      <c r="D995" s="143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1001"/>
  <sheetViews>
    <sheetView showGridLines="0" showZeros="0" zoomScaleNormal="100" workbookViewId="0">
      <selection activeCell="F30" sqref="F30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5" t="s">
        <v>13</v>
      </c>
      <c r="B1" s="175"/>
      <c r="C1" s="175"/>
      <c r="D1" s="175"/>
      <c r="E1" s="175"/>
      <c r="F1" s="175"/>
      <c r="G1" s="175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508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480</v>
      </c>
      <c r="C7" s="88" t="s">
        <v>481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482</v>
      </c>
      <c r="C8" s="97" t="s">
        <v>483</v>
      </c>
      <c r="D8" s="98" t="s">
        <v>484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485</v>
      </c>
      <c r="C9" s="97" t="s">
        <v>486</v>
      </c>
      <c r="D9" s="98" t="s">
        <v>484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487</v>
      </c>
      <c r="C10" s="97" t="s">
        <v>488</v>
      </c>
      <c r="D10" s="98" t="s">
        <v>484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489</v>
      </c>
      <c r="C11" s="97" t="s">
        <v>490</v>
      </c>
      <c r="D11" s="98" t="s">
        <v>484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491</v>
      </c>
      <c r="C12" s="97" t="s">
        <v>492</v>
      </c>
      <c r="D12" s="98" t="s">
        <v>484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493</v>
      </c>
      <c r="C13" s="97" t="s">
        <v>494</v>
      </c>
      <c r="D13" s="98" t="s">
        <v>484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495</v>
      </c>
      <c r="C14" s="97" t="s">
        <v>496</v>
      </c>
      <c r="D14" s="98" t="s">
        <v>484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497</v>
      </c>
      <c r="C15" s="97" t="s">
        <v>498</v>
      </c>
      <c r="D15" s="98" t="s">
        <v>499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500</v>
      </c>
      <c r="C16" s="97" t="s">
        <v>501</v>
      </c>
      <c r="D16" s="98" t="s">
        <v>499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502</v>
      </c>
      <c r="C17" s="97" t="s">
        <v>503</v>
      </c>
      <c r="D17" s="98" t="s">
        <v>484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504</v>
      </c>
      <c r="C18" s="97" t="s">
        <v>505</v>
      </c>
      <c r="D18" s="98" t="s">
        <v>484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506</v>
      </c>
      <c r="C19" s="97" t="s">
        <v>507</v>
      </c>
      <c r="D19" s="98" t="s">
        <v>499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480</v>
      </c>
      <c r="C20" s="116" t="s">
        <v>481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A23" s="135"/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E74" s="61"/>
    </row>
    <row r="75" spans="1:7" x14ac:dyDescent="0.2">
      <c r="E75" s="61"/>
    </row>
    <row r="76" spans="1:7" x14ac:dyDescent="0.2">
      <c r="A76" s="136"/>
      <c r="B76" s="136"/>
    </row>
    <row r="77" spans="1:7" x14ac:dyDescent="0.2">
      <c r="C77" s="137"/>
      <c r="D77" s="137"/>
      <c r="E77" s="138"/>
      <c r="F77" s="137"/>
      <c r="G77" s="139"/>
    </row>
    <row r="78" spans="1:7" x14ac:dyDescent="0.2">
      <c r="A78" s="136"/>
      <c r="B78" s="136"/>
    </row>
    <row r="995" spans="1:7" x14ac:dyDescent="0.2">
      <c r="A995" s="140"/>
      <c r="B995" s="141"/>
      <c r="C995" s="142" t="s">
        <v>33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34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35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36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37</v>
      </c>
      <c r="D999" s="143"/>
      <c r="F999" s="80"/>
      <c r="G999" s="107">
        <v>100000</v>
      </c>
    </row>
    <row r="1000" spans="1:7" x14ac:dyDescent="0.2">
      <c r="A1000" s="140"/>
      <c r="B1000" s="141"/>
      <c r="C1000" s="142" t="s">
        <v>38</v>
      </c>
      <c r="D1000" s="143"/>
      <c r="F1000" s="80"/>
      <c r="G1000" s="107">
        <v>100000</v>
      </c>
    </row>
    <row r="1001" spans="1:7" x14ac:dyDescent="0.2">
      <c r="A1001" s="140"/>
      <c r="B1001" s="141"/>
      <c r="C1001" s="142" t="s">
        <v>39</v>
      </c>
      <c r="D1001" s="143"/>
      <c r="F1001" s="80"/>
      <c r="G1001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A15 15.1 </vt:lpstr>
      <vt:lpstr>A15 15.4a </vt:lpstr>
      <vt:lpstr>A15 15.4b </vt:lpstr>
      <vt:lpstr>A15 15.4c </vt:lpstr>
      <vt:lpstr>A15 15.5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'A15 15.1 '!Názvy_tisku</vt:lpstr>
      <vt:lpstr>'A15 15.4a '!Názvy_tisku</vt:lpstr>
      <vt:lpstr>'A15 15.4b '!Názvy_tisku</vt:lpstr>
      <vt:lpstr>'A15 15.4c '!Názvy_tisku</vt:lpstr>
      <vt:lpstr>'A15 15.5 '!Názvy_tisku</vt:lpstr>
      <vt:lpstr>Stavba!Objednatel</vt:lpstr>
      <vt:lpstr>Stavba!Objekt</vt:lpstr>
      <vt:lpstr>'A15 15.1 '!Oblast_tisku</vt:lpstr>
      <vt:lpstr>'A15 15.4a '!Oblast_tisku</vt:lpstr>
      <vt:lpstr>'A15 15.4b '!Oblast_tisku</vt:lpstr>
      <vt:lpstr>'A15 15.4c '!Oblast_tisku</vt:lpstr>
      <vt:lpstr>'A15 15.5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'A15 15.4a '!SloupecCC</vt:lpstr>
      <vt:lpstr>'A15 15.4b '!SloupecCC</vt:lpstr>
      <vt:lpstr>'A15 15.4c '!SloupecCC</vt:lpstr>
      <vt:lpstr>'A15 15.5 '!SloupecCC</vt:lpstr>
      <vt:lpstr>SloupecCC</vt:lpstr>
      <vt:lpstr>'A15 15.4a '!SloupecCDH</vt:lpstr>
      <vt:lpstr>'A15 15.4b '!SloupecCDH</vt:lpstr>
      <vt:lpstr>'A15 15.4c '!SloupecCDH</vt:lpstr>
      <vt:lpstr>'A15 15.5 '!SloupecCDH</vt:lpstr>
      <vt:lpstr>SloupecCDH</vt:lpstr>
      <vt:lpstr>'A15 15.4a '!SloupecCisloPol</vt:lpstr>
      <vt:lpstr>'A15 15.4b '!SloupecCisloPol</vt:lpstr>
      <vt:lpstr>'A15 15.4c '!SloupecCisloPol</vt:lpstr>
      <vt:lpstr>'A15 15.5 '!SloupecCisloPol</vt:lpstr>
      <vt:lpstr>SloupecCisloPol</vt:lpstr>
      <vt:lpstr>'A15 15.4a '!SloupecCH</vt:lpstr>
      <vt:lpstr>'A15 15.4b '!SloupecCH</vt:lpstr>
      <vt:lpstr>'A15 15.4c '!SloupecCH</vt:lpstr>
      <vt:lpstr>'A15 15.5 '!SloupecCH</vt:lpstr>
      <vt:lpstr>SloupecCH</vt:lpstr>
      <vt:lpstr>'A15 15.4a '!SloupecJC</vt:lpstr>
      <vt:lpstr>'A15 15.4b '!SloupecJC</vt:lpstr>
      <vt:lpstr>'A15 15.4c '!SloupecJC</vt:lpstr>
      <vt:lpstr>'A15 15.5 '!SloupecJC</vt:lpstr>
      <vt:lpstr>SloupecJC</vt:lpstr>
      <vt:lpstr>'A15 15.4a '!SloupecJDH</vt:lpstr>
      <vt:lpstr>'A15 15.4b '!SloupecJDH</vt:lpstr>
      <vt:lpstr>'A15 15.4c '!SloupecJDH</vt:lpstr>
      <vt:lpstr>'A15 15.5 '!SloupecJDH</vt:lpstr>
      <vt:lpstr>SloupecJDH</vt:lpstr>
      <vt:lpstr>'A15 15.4a '!SloupecJDM</vt:lpstr>
      <vt:lpstr>'A15 15.4b '!SloupecJDM</vt:lpstr>
      <vt:lpstr>'A15 15.4c '!SloupecJDM</vt:lpstr>
      <vt:lpstr>'A15 15.5 '!SloupecJDM</vt:lpstr>
      <vt:lpstr>SloupecJDM</vt:lpstr>
      <vt:lpstr>'A15 15.4a '!SloupecJH</vt:lpstr>
      <vt:lpstr>'A15 15.4b '!SloupecJH</vt:lpstr>
      <vt:lpstr>'A15 15.4c '!SloupecJH</vt:lpstr>
      <vt:lpstr>'A15 15.5 '!SloupecJH</vt:lpstr>
      <vt:lpstr>SloupecJH</vt:lpstr>
      <vt:lpstr>'A15 15.4a '!SloupecMJ</vt:lpstr>
      <vt:lpstr>'A15 15.4b '!SloupecMJ</vt:lpstr>
      <vt:lpstr>'A15 15.4c '!SloupecMJ</vt:lpstr>
      <vt:lpstr>'A15 15.5 '!SloupecMJ</vt:lpstr>
      <vt:lpstr>SloupecMJ</vt:lpstr>
      <vt:lpstr>'A15 15.4a '!SloupecMnozstvi</vt:lpstr>
      <vt:lpstr>'A15 15.4b '!SloupecMnozstvi</vt:lpstr>
      <vt:lpstr>'A15 15.4c '!SloupecMnozstvi</vt:lpstr>
      <vt:lpstr>'A15 15.5 '!SloupecMnozstvi</vt:lpstr>
      <vt:lpstr>SloupecMnozstvi</vt:lpstr>
      <vt:lpstr>'A15 15.4a '!SloupecNazPol</vt:lpstr>
      <vt:lpstr>'A15 15.4b '!SloupecNazPol</vt:lpstr>
      <vt:lpstr>'A15 15.4c '!SloupecNazPol</vt:lpstr>
      <vt:lpstr>'A15 15.5 '!SloupecNazPol</vt:lpstr>
      <vt:lpstr>SloupecNazPol</vt:lpstr>
      <vt:lpstr>'A15 15.4a '!SloupecPC</vt:lpstr>
      <vt:lpstr>'A15 15.4b '!SloupecPC</vt:lpstr>
      <vt:lpstr>'A15 15.4c '!SloupecPC</vt:lpstr>
      <vt:lpstr>'A15 15.5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2022-08-12T08:59:32Z</dcterms:created>
  <dcterms:modified xsi:type="dcterms:W3CDTF">2024-04-24T04:40:04Z</dcterms:modified>
</cp:coreProperties>
</file>